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9296" windowHeight="10896" tabRatio="855"/>
  </bookViews>
  <sheets>
    <sheet name="Таблица" sheetId="64" r:id="rId1"/>
  </sheets>
  <definedNames>
    <definedName name="_xlnm.Print_Titles" localSheetId="0">Таблица!$2:$2</definedName>
    <definedName name="Итого">#REF!</definedName>
    <definedName name="Наименование">#REF!</definedName>
    <definedName name="Налоговые_доходы">#REF!</definedName>
    <definedName name="Налоговые_доходы__в_том_числе">#REF!</definedName>
    <definedName name="Неналоговые_доходы">#REF!</definedName>
    <definedName name="_xlnm.Print_Area" localSheetId="0">Таблица!$A$1:$H$44</definedName>
    <definedName name="План">#REF!</definedName>
    <definedName name="Факт">#REF!</definedName>
  </definedNames>
  <calcPr calcId="124519"/>
  <customWorkbookViews>
    <customWorkbookView name="1 - Личное представление" guid="{2BC5C1C2-9D2C-11D5-B89B-004005A31FB7}" mergeInterval="0" personalView="1" maximized="1" windowWidth="796" windowHeight="464" tabRatio="855" activeSheetId="24"/>
    <customWorkbookView name="Беляев А.В. - Личное представление" guid="{E0BB6E00-112C-11D4-9EB6-00A0CC3ADF43}" mergeInterval="0" personalView="1" maximized="1" windowWidth="796" windowHeight="466" tabRatio="937" activeSheetId="39" showComments="commIndAndComment"/>
    <customWorkbookView name="Жильцова Л.П. - Личное представление" guid="{A4F2DD40-112C-11D4-8EB9-00A0CC3A9D3D}" mergeInterval="0" personalView="1" maximized="1" windowWidth="796" windowHeight="438" activeSheetId="24"/>
    <customWorkbookView name="Юричева - Личное представление" guid="{E7B53062-9D30-11D5-96CD-00A0CC3A9D3D}" mergeInterval="0" personalView="1" maximized="1" windowWidth="796" windowHeight="466" tabRatio="810" activeSheetId="19"/>
  </customWorkbookViews>
  <fileRecoveryPr autoRecover="0"/>
</workbook>
</file>

<file path=xl/calcChain.xml><?xml version="1.0" encoding="utf-8"?>
<calcChain xmlns="http://schemas.openxmlformats.org/spreadsheetml/2006/main">
  <c r="E19" i="64"/>
  <c r="E17" s="1"/>
  <c r="E5"/>
  <c r="E32"/>
  <c r="E31" s="1"/>
  <c r="F38"/>
  <c r="C19"/>
  <c r="C17" s="1"/>
  <c r="C16" s="1"/>
  <c r="C3" s="1"/>
  <c r="C5"/>
  <c r="C32"/>
  <c r="C31" s="1"/>
  <c r="G36"/>
  <c r="F13"/>
  <c r="G13"/>
  <c r="F28"/>
  <c r="F40"/>
  <c r="F18"/>
  <c r="F23"/>
  <c r="G6"/>
  <c r="F6"/>
  <c r="F26"/>
  <c r="F30"/>
  <c r="G14"/>
  <c r="G19"/>
  <c r="F20"/>
  <c r="F19" s="1"/>
  <c r="F34"/>
  <c r="F39"/>
  <c r="F37"/>
  <c r="D5"/>
  <c r="F7"/>
  <c r="G7"/>
  <c r="F8"/>
  <c r="G8"/>
  <c r="F9"/>
  <c r="G9"/>
  <c r="F10"/>
  <c r="G10"/>
  <c r="F11"/>
  <c r="G11"/>
  <c r="F12"/>
  <c r="G12"/>
  <c r="F14"/>
  <c r="F15"/>
  <c r="G15"/>
  <c r="D19"/>
  <c r="D17" s="1"/>
  <c r="D16" s="1"/>
  <c r="D3" s="1"/>
  <c r="G20"/>
  <c r="F21"/>
  <c r="G21"/>
  <c r="F22"/>
  <c r="G22"/>
  <c r="F24"/>
  <c r="G24"/>
  <c r="F25"/>
  <c r="G25"/>
  <c r="F27"/>
  <c r="G27"/>
  <c r="G28"/>
  <c r="F29"/>
  <c r="G29"/>
  <c r="D32"/>
  <c r="D31" s="1"/>
  <c r="D41" s="1"/>
  <c r="D37" s="1"/>
  <c r="F33"/>
  <c r="G33"/>
  <c r="G34"/>
  <c r="F35"/>
  <c r="G35"/>
  <c r="F36"/>
  <c r="G30"/>
  <c r="F32"/>
  <c r="G5"/>
  <c r="F5" l="1"/>
  <c r="G32"/>
  <c r="E16"/>
  <c r="F17"/>
  <c r="F16" s="1"/>
  <c r="F3" s="1"/>
  <c r="G17"/>
  <c r="F31"/>
  <c r="G31"/>
  <c r="C41"/>
  <c r="E3" l="1"/>
  <c r="G16"/>
  <c r="H13" l="1"/>
  <c r="H24"/>
  <c r="H3"/>
  <c r="H11"/>
  <c r="H9"/>
  <c r="H25"/>
  <c r="H6"/>
  <c r="H8"/>
  <c r="H30"/>
  <c r="H14"/>
  <c r="H20"/>
  <c r="H15"/>
  <c r="H5"/>
  <c r="H7"/>
  <c r="H27"/>
  <c r="H23"/>
  <c r="H19"/>
  <c r="H12"/>
  <c r="G3"/>
  <c r="H21"/>
  <c r="H10"/>
  <c r="H22"/>
  <c r="H28"/>
  <c r="H29"/>
  <c r="E41"/>
  <c r="H17"/>
  <c r="H16"/>
  <c r="G41" l="1"/>
  <c r="F41"/>
</calcChain>
</file>

<file path=xl/sharedStrings.xml><?xml version="1.0" encoding="utf-8"?>
<sst xmlns="http://schemas.openxmlformats.org/spreadsheetml/2006/main" count="94" uniqueCount="88">
  <si>
    <t>Земельный налог</t>
  </si>
  <si>
    <t>Государственная пошлина</t>
  </si>
  <si>
    <t>Прочие неналоговые доходы</t>
  </si>
  <si>
    <t>Факт</t>
  </si>
  <si>
    <t>Налог на доходы физических лиц</t>
  </si>
  <si>
    <t>* - план годовой утверждённый (уточнённый)</t>
  </si>
  <si>
    <t>Плата за негативное воздействие на окружающую среду</t>
  </si>
  <si>
    <t>Единый сельскохозяйственный налог</t>
  </si>
  <si>
    <t>1 00 00000 00 0000 000</t>
  </si>
  <si>
    <t>1 01 02000 01 0000 110</t>
  </si>
  <si>
    <t>1 05 03000 01 0000 110</t>
  </si>
  <si>
    <t>Налог на имущество физических лиц</t>
  </si>
  <si>
    <t>1 08 00000 00 0000 000</t>
  </si>
  <si>
    <t>Доходы от сдачи в аренду имущества</t>
  </si>
  <si>
    <t>1 12 01000 01 0000 120</t>
  </si>
  <si>
    <t>1 16 00000 00 0000 000</t>
  </si>
  <si>
    <t>1 17 00000 00 0000 000</t>
  </si>
  <si>
    <t>Код БК***</t>
  </si>
  <si>
    <t>1 09 00000 00 0000 000</t>
  </si>
  <si>
    <t>Строка для коментариев</t>
  </si>
  <si>
    <t>Штрафы, санкции, возмещение ущерба</t>
  </si>
  <si>
    <t>1 05 02000 02 0000 110</t>
  </si>
  <si>
    <t>1 06 01000 00 0000 110</t>
  </si>
  <si>
    <t>1 06 06000 00 0000 110</t>
  </si>
  <si>
    <t>% испол-нения</t>
  </si>
  <si>
    <t>Доходы от продажи земельных участков</t>
  </si>
  <si>
    <t>X</t>
  </si>
  <si>
    <t>уд. вес от собственных доходов</t>
  </si>
  <si>
    <t>в том числе:</t>
  </si>
  <si>
    <t>ИТОГО ДОХОДОВ</t>
  </si>
  <si>
    <t>1. Всего собственных доходов:</t>
  </si>
  <si>
    <t>1.1. Налоговые доходы, в т.ч.:</t>
  </si>
  <si>
    <t>1.2. Неналоговые доходы, в т.ч.:</t>
  </si>
  <si>
    <t>1 14 02000 00 0000 000</t>
  </si>
  <si>
    <t>1 14 06000 00 0000 000</t>
  </si>
  <si>
    <t>-</t>
  </si>
  <si>
    <t>Доходы от реализации имущества</t>
  </si>
  <si>
    <t>Налог, взимаемый в связи с применением патентной системы налогообложения</t>
  </si>
  <si>
    <t>1 05 04010 02 0000 110</t>
  </si>
  <si>
    <t>1 03 02000 01 0000 110</t>
  </si>
  <si>
    <t>Отклонение  факта от плана</t>
  </si>
  <si>
    <t xml:space="preserve">2. Безвозмездные поступления </t>
  </si>
  <si>
    <t>2 00 00000 00 0000 000</t>
  </si>
  <si>
    <t>Безвозмездные поступления от других бюджетов бюджетной системы РФ, в т.ч.:</t>
  </si>
  <si>
    <t>2 02 00000 00 0000 000</t>
  </si>
  <si>
    <t xml:space="preserve">  - дотации бюджетам субъектов РФ и муниципальных образований</t>
  </si>
  <si>
    <t xml:space="preserve">          - субсидии бюджетам бюджетной системы РФ (межбюджетные субсидии)</t>
  </si>
  <si>
    <t xml:space="preserve">          - субвенции бюджетам субъектов РФ и муниципальных образований</t>
  </si>
  <si>
    <t xml:space="preserve">          - иные межбюджетные трансферты</t>
  </si>
  <si>
    <t>2 18 00000 00 0000 000</t>
  </si>
  <si>
    <t>Возврат остатков субсидий и субвенций прошлых лет</t>
  </si>
  <si>
    <t>2 19 00000 00 0000 000</t>
  </si>
  <si>
    <t>1 11 05024 00 0000 120</t>
  </si>
  <si>
    <t xml:space="preserve">1 11 05010 00 0000 120    </t>
  </si>
  <si>
    <t>Арендная плата за земельные участки, в т.ч.:</t>
  </si>
  <si>
    <t xml:space="preserve">1 11 05010 00 0000 120 -  1 11 05024 00 0000 120 </t>
  </si>
  <si>
    <t>-арендная плата, а также средства от продажи права на заключение договоров аренды за земли, находящиеся в собственности городских округов</t>
  </si>
  <si>
    <t xml:space="preserve">-арендная плата за земельные участки, государственная собственность на которые не разграничена </t>
  </si>
  <si>
    <t xml:space="preserve">Прочие поступления от использования имущества, находящегося в собственности городских округов </t>
  </si>
  <si>
    <t>1 11 09044 04 0000 120</t>
  </si>
  <si>
    <t xml:space="preserve">1 11 05034 04 0000 120 </t>
  </si>
  <si>
    <t>2 02 10000 00 0000 151</t>
  </si>
  <si>
    <t>2 02 20000 00 0000 151</t>
  </si>
  <si>
    <t>2 02 30000 00 0000 151</t>
  </si>
  <si>
    <t>2 02 40000 00 0000 151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</si>
  <si>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межбюджетный трансфертов, имеющих целевое назначение, прошлых лет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</si>
  <si>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</si>
  <si>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</si>
  <si>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</si>
  <si>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</si>
  <si>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</si>
  <si>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 в бюджеты городских округов</t>
  </si>
  <si>
    <t>Наименование доходов</t>
  </si>
  <si>
    <t xml:space="preserve"> -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</si>
  <si>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</si>
  <si>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</si>
  <si>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</si>
  <si>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1 13 00000 00 0000 000</t>
  </si>
  <si>
    <t>Платежи от государственных и муниципальных унитарных предприятий</t>
  </si>
  <si>
    <t>1 11 07000 00 0000 120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</si>
  <si>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</si>
  <si>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1 11 01000 00 0000 120</t>
  </si>
  <si>
    <t>Налог на добычу полезных ископаемых</t>
  </si>
  <si>
    <t>1 07 00000 00 0000 110</t>
  </si>
  <si>
    <t>Утверждено по бюджету на 2019г.*</t>
  </si>
  <si>
    <t>Задолженность и перерасчёты по отменённым налогам, сборам и иным обязательным платежам</t>
  </si>
  <si>
    <t xml:space="preserve"> Поступление доходов в бюджет городского округа г. Переславля-Залесского                                                          (по состоянию на 01.09.2019 г.)</t>
  </si>
  <si>
    <t>Исполнено на 01.09.2019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</si>
</sst>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_р_."/>
  </numFmts>
  <fonts count="10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 applyAlignment="1" applyProtection="1">
      <alignment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Protection="1"/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/>
    </xf>
    <xf numFmtId="164" fontId="2" fillId="0" borderId="0" xfId="0" applyNumberFormat="1" applyFont="1" applyAlignment="1" applyProtection="1">
      <alignment horizontal="center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3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3" fontId="2" fillId="3" borderId="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3" fontId="2" fillId="0" borderId="0" xfId="0" applyNumberFormat="1" applyFont="1" applyProtection="1"/>
    <xf numFmtId="164" fontId="2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1" fillId="4" borderId="1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/>
    </xf>
    <xf numFmtId="164" fontId="1" fillId="5" borderId="1" xfId="0" applyNumberFormat="1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vertical="center" wrapText="1"/>
    </xf>
    <xf numFmtId="49" fontId="6" fillId="6" borderId="1" xfId="0" applyNumberFormat="1" applyFont="1" applyFill="1" applyBorder="1" applyAlignment="1" applyProtection="1">
      <alignment horizontal="center" vertical="center" wrapText="1"/>
    </xf>
    <xf numFmtId="3" fontId="1" fillId="6" borderId="1" xfId="0" applyNumberFormat="1" applyFont="1" applyFill="1" applyBorder="1" applyAlignment="1" applyProtection="1">
      <alignment horizontal="center" vertical="center"/>
    </xf>
    <xf numFmtId="164" fontId="1" fillId="6" borderId="1" xfId="0" applyNumberFormat="1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vertical="center" wrapText="1"/>
    </xf>
    <xf numFmtId="49" fontId="6" fillId="7" borderId="1" xfId="0" applyNumberFormat="1" applyFont="1" applyFill="1" applyBorder="1" applyAlignment="1" applyProtection="1">
      <alignment horizontal="center" vertical="center" wrapText="1"/>
    </xf>
    <xf numFmtId="3" fontId="1" fillId="7" borderId="1" xfId="0" applyNumberFormat="1" applyFont="1" applyFill="1" applyBorder="1" applyAlignment="1" applyProtection="1">
      <alignment horizontal="center" vertical="center"/>
    </xf>
    <xf numFmtId="164" fontId="1" fillId="7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164" fontId="1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Alignment="1" applyProtection="1">
      <alignment horizontal="center" vertical="center"/>
    </xf>
    <xf numFmtId="0" fontId="1" fillId="8" borderId="1" xfId="0" applyFont="1" applyFill="1" applyBorder="1" applyAlignment="1" applyProtection="1">
      <alignment vertical="center" wrapText="1"/>
    </xf>
    <xf numFmtId="49" fontId="6" fillId="8" borderId="1" xfId="0" applyNumberFormat="1" applyFont="1" applyFill="1" applyBorder="1" applyAlignment="1" applyProtection="1">
      <alignment horizontal="center" vertical="center" wrapText="1"/>
    </xf>
    <xf numFmtId="3" fontId="1" fillId="8" borderId="1" xfId="0" applyNumberFormat="1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164" fontId="2" fillId="8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9"/>
  <sheetViews>
    <sheetView tabSelected="1" workbookViewId="0">
      <selection activeCell="C37" sqref="C37"/>
    </sheetView>
  </sheetViews>
  <sheetFormatPr defaultColWidth="9.109375" defaultRowHeight="13.8"/>
  <cols>
    <col min="1" max="1" width="46.5546875" style="4" customWidth="1"/>
    <col min="2" max="2" width="19.44140625" style="6" customWidth="1"/>
    <col min="3" max="3" width="14" style="12" customWidth="1"/>
    <col min="4" max="4" width="10.44140625" style="5" hidden="1" customWidth="1"/>
    <col min="5" max="5" width="14.44140625" style="2" customWidth="1"/>
    <col min="6" max="6" width="14.109375" style="22" customWidth="1"/>
    <col min="7" max="7" width="13.109375" style="22" customWidth="1"/>
    <col min="8" max="8" width="14.6640625" style="2" customWidth="1"/>
    <col min="9" max="9" width="10.77734375" style="2" customWidth="1"/>
    <col min="10" max="16384" width="9.109375" style="2"/>
  </cols>
  <sheetData>
    <row r="1" spans="1:11" ht="44.25" customHeight="1">
      <c r="A1" s="74" t="s">
        <v>86</v>
      </c>
      <c r="B1" s="74"/>
      <c r="C1" s="74"/>
      <c r="D1" s="74"/>
      <c r="E1" s="74"/>
      <c r="F1" s="74"/>
      <c r="G1" s="74"/>
    </row>
    <row r="2" spans="1:11" ht="46.8">
      <c r="A2" s="24" t="s">
        <v>72</v>
      </c>
      <c r="B2" s="23" t="s">
        <v>17</v>
      </c>
      <c r="C2" s="24" t="s">
        <v>84</v>
      </c>
      <c r="D2" s="25" t="s">
        <v>3</v>
      </c>
      <c r="E2" s="24" t="s">
        <v>87</v>
      </c>
      <c r="F2" s="26" t="s">
        <v>40</v>
      </c>
      <c r="G2" s="26" t="s">
        <v>24</v>
      </c>
      <c r="H2" s="26" t="s">
        <v>27</v>
      </c>
    </row>
    <row r="3" spans="1:11">
      <c r="A3" s="53" t="s">
        <v>30</v>
      </c>
      <c r="B3" s="54" t="s">
        <v>8</v>
      </c>
      <c r="C3" s="55">
        <f>C5+C16</f>
        <v>600554</v>
      </c>
      <c r="D3" s="55">
        <f>D5+D16</f>
        <v>212343</v>
      </c>
      <c r="E3" s="55">
        <f>E5+E16</f>
        <v>319218</v>
      </c>
      <c r="F3" s="55">
        <f>F5+F16</f>
        <v>-281336</v>
      </c>
      <c r="G3" s="56">
        <f>E3/C3</f>
        <v>0.53153921212746902</v>
      </c>
      <c r="H3" s="56">
        <f>E3/E3</f>
        <v>1</v>
      </c>
    </row>
    <row r="4" spans="1:11" ht="12" customHeight="1">
      <c r="A4" s="1" t="s">
        <v>28</v>
      </c>
      <c r="B4" s="7"/>
      <c r="C4" s="46"/>
      <c r="D4" s="27"/>
      <c r="E4" s="27"/>
      <c r="F4" s="20"/>
      <c r="G4" s="20"/>
      <c r="H4" s="20"/>
    </row>
    <row r="5" spans="1:11" s="16" customFormat="1">
      <c r="A5" s="57" t="s">
        <v>31</v>
      </c>
      <c r="B5" s="58"/>
      <c r="C5" s="59">
        <f>SUM(C6:C15)</f>
        <v>495077</v>
      </c>
      <c r="D5" s="59">
        <f>SUM(D6:D15)</f>
        <v>150093</v>
      </c>
      <c r="E5" s="59">
        <f>SUM(E6:E15)</f>
        <v>276485</v>
      </c>
      <c r="F5" s="59">
        <f>SUM(F6:F15)</f>
        <v>-218592</v>
      </c>
      <c r="G5" s="60">
        <f t="shared" ref="G5:G10" si="0">E5/C5</f>
        <v>0.55846868264936567</v>
      </c>
      <c r="H5" s="60">
        <f>E5/E3</f>
        <v>0.86613223565087183</v>
      </c>
    </row>
    <row r="6" spans="1:11" s="17" customFormat="1">
      <c r="A6" s="3" t="s">
        <v>4</v>
      </c>
      <c r="B6" s="8" t="s">
        <v>9</v>
      </c>
      <c r="C6" s="42">
        <v>269655</v>
      </c>
      <c r="D6" s="14">
        <v>122815</v>
      </c>
      <c r="E6" s="13">
        <v>160500</v>
      </c>
      <c r="F6" s="14">
        <f>E6-C6</f>
        <v>-109155</v>
      </c>
      <c r="G6" s="20">
        <f t="shared" si="0"/>
        <v>0.59520498414640932</v>
      </c>
      <c r="H6" s="20">
        <f>E6/E3</f>
        <v>0.50279119598518884</v>
      </c>
    </row>
    <row r="7" spans="1:11" s="17" customFormat="1" ht="27.6">
      <c r="A7" s="3" t="s">
        <v>66</v>
      </c>
      <c r="B7" s="8" t="s">
        <v>39</v>
      </c>
      <c r="C7" s="42">
        <v>25852</v>
      </c>
      <c r="D7" s="14"/>
      <c r="E7" s="13">
        <v>18577</v>
      </c>
      <c r="F7" s="14">
        <f t="shared" ref="F7:F15" si="1">E7-C7</f>
        <v>-7275</v>
      </c>
      <c r="G7" s="20">
        <f t="shared" si="0"/>
        <v>0.71859043787714683</v>
      </c>
      <c r="H7" s="20">
        <f>E7/E3</f>
        <v>5.8195339861787244E-2</v>
      </c>
    </row>
    <row r="8" spans="1:11" s="17" customFormat="1" ht="27.6">
      <c r="A8" s="3" t="s">
        <v>67</v>
      </c>
      <c r="B8" s="8" t="s">
        <v>21</v>
      </c>
      <c r="C8" s="42">
        <v>23771</v>
      </c>
      <c r="D8" s="14"/>
      <c r="E8" s="13">
        <v>17590</v>
      </c>
      <c r="F8" s="14">
        <f t="shared" si="1"/>
        <v>-6181</v>
      </c>
      <c r="G8" s="20">
        <f t="shared" si="0"/>
        <v>0.73997728324428924</v>
      </c>
      <c r="H8" s="20">
        <f>E8/E3</f>
        <v>5.5103408955635334E-2</v>
      </c>
    </row>
    <row r="9" spans="1:11" s="17" customFormat="1">
      <c r="A9" s="3" t="s">
        <v>7</v>
      </c>
      <c r="B9" s="8" t="s">
        <v>10</v>
      </c>
      <c r="C9" s="42">
        <v>331</v>
      </c>
      <c r="D9" s="14">
        <v>3</v>
      </c>
      <c r="E9" s="13">
        <v>230</v>
      </c>
      <c r="F9" s="14">
        <f t="shared" si="1"/>
        <v>-101</v>
      </c>
      <c r="G9" s="20">
        <f t="shared" si="0"/>
        <v>0.69486404833836857</v>
      </c>
      <c r="H9" s="20">
        <f>E9/E3</f>
        <v>7.2051074814076901E-4</v>
      </c>
      <c r="K9" s="28"/>
    </row>
    <row r="10" spans="1:11" s="17" customFormat="1" ht="27.75" customHeight="1">
      <c r="A10" s="3" t="s">
        <v>37</v>
      </c>
      <c r="B10" s="8" t="s">
        <v>38</v>
      </c>
      <c r="C10" s="42">
        <v>910</v>
      </c>
      <c r="D10" s="14">
        <v>12867</v>
      </c>
      <c r="E10" s="13">
        <v>722</v>
      </c>
      <c r="F10" s="14">
        <f t="shared" si="1"/>
        <v>-188</v>
      </c>
      <c r="G10" s="20">
        <f t="shared" si="0"/>
        <v>0.79340659340659336</v>
      </c>
      <c r="H10" s="20">
        <f>E10/E3</f>
        <v>2.2617772180766747E-3</v>
      </c>
    </row>
    <row r="11" spans="1:11" s="17" customFormat="1" ht="14.25" customHeight="1">
      <c r="A11" s="3" t="s">
        <v>11</v>
      </c>
      <c r="B11" s="8" t="s">
        <v>22</v>
      </c>
      <c r="C11" s="42">
        <v>23775</v>
      </c>
      <c r="D11" s="14">
        <v>3921</v>
      </c>
      <c r="E11" s="13">
        <v>4821</v>
      </c>
      <c r="F11" s="14">
        <f t="shared" si="1"/>
        <v>-18954</v>
      </c>
      <c r="G11" s="20">
        <f t="shared" ref="G11:G30" si="2">E11/C11</f>
        <v>0.20277602523659305</v>
      </c>
      <c r="H11" s="20">
        <f>E11/E3</f>
        <v>1.5102531812115858E-2</v>
      </c>
    </row>
    <row r="12" spans="1:11" s="17" customFormat="1">
      <c r="A12" s="3" t="s">
        <v>0</v>
      </c>
      <c r="B12" s="8" t="s">
        <v>23</v>
      </c>
      <c r="C12" s="42">
        <v>141277</v>
      </c>
      <c r="D12" s="14">
        <v>7644</v>
      </c>
      <c r="E12" s="13">
        <v>68219</v>
      </c>
      <c r="F12" s="14">
        <f t="shared" si="1"/>
        <v>-73058</v>
      </c>
      <c r="G12" s="20">
        <f t="shared" si="2"/>
        <v>0.48287407008925726</v>
      </c>
      <c r="H12" s="20">
        <f>E12/E3</f>
        <v>0.21370662055397879</v>
      </c>
    </row>
    <row r="13" spans="1:11" s="17" customFormat="1">
      <c r="A13" s="3" t="s">
        <v>82</v>
      </c>
      <c r="B13" s="8" t="s">
        <v>83</v>
      </c>
      <c r="C13" s="42">
        <v>1100</v>
      </c>
      <c r="D13" s="14"/>
      <c r="E13" s="13"/>
      <c r="F13" s="14">
        <f t="shared" si="1"/>
        <v>-1100</v>
      </c>
      <c r="G13" s="20">
        <f t="shared" si="2"/>
        <v>0</v>
      </c>
      <c r="H13" s="20">
        <f>E13/E3</f>
        <v>0</v>
      </c>
    </row>
    <row r="14" spans="1:11" s="17" customFormat="1">
      <c r="A14" s="3" t="s">
        <v>1</v>
      </c>
      <c r="B14" s="8" t="s">
        <v>12</v>
      </c>
      <c r="C14" s="42">
        <v>8401</v>
      </c>
      <c r="D14" s="14">
        <v>2282</v>
      </c>
      <c r="E14" s="13">
        <v>5655</v>
      </c>
      <c r="F14" s="14">
        <f t="shared" si="1"/>
        <v>-2746</v>
      </c>
      <c r="G14" s="20">
        <f t="shared" si="2"/>
        <v>0.67313415069634563</v>
      </c>
      <c r="H14" s="20">
        <f>E14/E3</f>
        <v>1.7715166437982821E-2</v>
      </c>
    </row>
    <row r="15" spans="1:11" s="17" customFormat="1" ht="42" customHeight="1">
      <c r="A15" s="3" t="s">
        <v>85</v>
      </c>
      <c r="B15" s="8" t="s">
        <v>18</v>
      </c>
      <c r="C15" s="42">
        <v>5</v>
      </c>
      <c r="D15" s="14">
        <v>561</v>
      </c>
      <c r="E15" s="13">
        <v>171</v>
      </c>
      <c r="F15" s="14">
        <f t="shared" si="1"/>
        <v>166</v>
      </c>
      <c r="G15" s="20">
        <f t="shared" si="2"/>
        <v>34.200000000000003</v>
      </c>
      <c r="H15" s="20">
        <f>E15/E3</f>
        <v>5.3568407796552827E-4</v>
      </c>
    </row>
    <row r="16" spans="1:11" s="18" customFormat="1" ht="14.4">
      <c r="A16" s="61" t="s">
        <v>32</v>
      </c>
      <c r="B16" s="62"/>
      <c r="C16" s="48">
        <f>SUM(C17,C25:C30)</f>
        <v>105477</v>
      </c>
      <c r="D16" s="48">
        <f>SUM(D17,D25:D30)</f>
        <v>62250</v>
      </c>
      <c r="E16" s="48">
        <f>SUM(E17,E25:E30)</f>
        <v>42733</v>
      </c>
      <c r="F16" s="48">
        <f>SUM(F17,F25:F30)</f>
        <v>-62744</v>
      </c>
      <c r="G16" s="63">
        <f>E16/C16</f>
        <v>0.40514045716127689</v>
      </c>
      <c r="H16" s="63">
        <f>E16/E3</f>
        <v>0.13386776434912817</v>
      </c>
    </row>
    <row r="17" spans="1:8" s="43" customFormat="1" ht="41.4">
      <c r="A17" s="40" t="s">
        <v>75</v>
      </c>
      <c r="B17" s="41" t="s">
        <v>74</v>
      </c>
      <c r="C17" s="42">
        <f>SUM(C18+C19+C22+C23+C24)</f>
        <v>58248</v>
      </c>
      <c r="D17" s="42">
        <f>SUM(D19+D22+D24)</f>
        <v>25839</v>
      </c>
      <c r="E17" s="42">
        <f>SUM(E18+E19+E22+E23+E24)</f>
        <v>20456</v>
      </c>
      <c r="F17" s="42">
        <f>E17-C17</f>
        <v>-37792</v>
      </c>
      <c r="G17" s="45">
        <f>E17/C17</f>
        <v>0.35118802362312868</v>
      </c>
      <c r="H17" s="45">
        <f>E17/E3</f>
        <v>6.4081599408554651E-2</v>
      </c>
    </row>
    <row r="18" spans="1:8" s="43" customFormat="1" ht="64.5" customHeight="1">
      <c r="A18" s="40" t="s">
        <v>80</v>
      </c>
      <c r="B18" s="41" t="s">
        <v>81</v>
      </c>
      <c r="C18" s="42">
        <v>0</v>
      </c>
      <c r="D18" s="42"/>
      <c r="E18" s="42">
        <v>15</v>
      </c>
      <c r="F18" s="42">
        <f>E18-C18</f>
        <v>15</v>
      </c>
      <c r="G18" s="45"/>
      <c r="H18" s="45"/>
    </row>
    <row r="19" spans="1:8" s="16" customFormat="1" ht="20.399999999999999">
      <c r="A19" s="3" t="s">
        <v>54</v>
      </c>
      <c r="B19" s="8" t="s">
        <v>55</v>
      </c>
      <c r="C19" s="13">
        <f>C20+C21</f>
        <v>40813</v>
      </c>
      <c r="D19" s="13">
        <f>SUM(D20:D21)</f>
        <v>17992</v>
      </c>
      <c r="E19" s="13">
        <f>E20+E21</f>
        <v>12975</v>
      </c>
      <c r="F19" s="13">
        <f>SUM(F20:F21)</f>
        <v>-27838</v>
      </c>
      <c r="G19" s="45">
        <f>E19/C19</f>
        <v>0.31791340994291034</v>
      </c>
      <c r="H19" s="45">
        <f>E19/E3</f>
        <v>4.0646204161419466E-2</v>
      </c>
    </row>
    <row r="20" spans="1:8" s="17" customFormat="1" ht="45.75" customHeight="1">
      <c r="A20" s="39" t="s">
        <v>57</v>
      </c>
      <c r="B20" s="9" t="s">
        <v>53</v>
      </c>
      <c r="C20" s="47">
        <v>39530</v>
      </c>
      <c r="D20" s="38">
        <v>17992</v>
      </c>
      <c r="E20" s="38">
        <v>11765</v>
      </c>
      <c r="F20" s="38">
        <f>E20-C20</f>
        <v>-27765</v>
      </c>
      <c r="G20" s="37">
        <f t="shared" si="2"/>
        <v>0.29762205919554768</v>
      </c>
      <c r="H20" s="37">
        <f>E20/E3</f>
        <v>3.6855691095113684E-2</v>
      </c>
    </row>
    <row r="21" spans="1:8" s="17" customFormat="1" ht="57" customHeight="1">
      <c r="A21" s="39" t="s">
        <v>56</v>
      </c>
      <c r="B21" s="9" t="s">
        <v>52</v>
      </c>
      <c r="C21" s="47">
        <v>1283</v>
      </c>
      <c r="D21" s="38"/>
      <c r="E21" s="38">
        <v>1210</v>
      </c>
      <c r="F21" s="38">
        <f>E21-C21</f>
        <v>-73</v>
      </c>
      <c r="G21" s="37">
        <f>E21/C21</f>
        <v>0.94310210444271236</v>
      </c>
      <c r="H21" s="37">
        <f>E21/E3</f>
        <v>3.7905130663057848E-3</v>
      </c>
    </row>
    <row r="22" spans="1:8" s="17" customFormat="1">
      <c r="A22" s="3" t="s">
        <v>13</v>
      </c>
      <c r="B22" s="8" t="s">
        <v>60</v>
      </c>
      <c r="C22" s="42">
        <v>13649</v>
      </c>
      <c r="D22" s="14">
        <v>7238</v>
      </c>
      <c r="E22" s="14">
        <v>5001</v>
      </c>
      <c r="F22" s="14">
        <f t="shared" ref="F22:F30" si="3">E22-C22</f>
        <v>-8648</v>
      </c>
      <c r="G22" s="20">
        <f t="shared" si="2"/>
        <v>0.36640046889882044</v>
      </c>
      <c r="H22" s="20">
        <f>E22/E3</f>
        <v>1.5666409788921677E-2</v>
      </c>
    </row>
    <row r="23" spans="1:8" s="17" customFormat="1" ht="27.6">
      <c r="A23" s="3" t="s">
        <v>78</v>
      </c>
      <c r="B23" s="8" t="s">
        <v>79</v>
      </c>
      <c r="C23" s="42">
        <v>0</v>
      </c>
      <c r="D23" s="14"/>
      <c r="E23" s="14">
        <v>123</v>
      </c>
      <c r="F23" s="14">
        <f>E23-C23</f>
        <v>123</v>
      </c>
      <c r="G23" s="20" t="s">
        <v>35</v>
      </c>
      <c r="H23" s="20">
        <f>E23/E3</f>
        <v>3.8531661748397646E-4</v>
      </c>
    </row>
    <row r="24" spans="1:8" s="17" customFormat="1" ht="37.5" customHeight="1">
      <c r="A24" s="3" t="s">
        <v>58</v>
      </c>
      <c r="B24" s="8" t="s">
        <v>59</v>
      </c>
      <c r="C24" s="42">
        <v>3786</v>
      </c>
      <c r="D24" s="14">
        <v>609</v>
      </c>
      <c r="E24" s="14">
        <v>2342</v>
      </c>
      <c r="F24" s="14">
        <f>E24-C24</f>
        <v>-1444</v>
      </c>
      <c r="G24" s="20">
        <f>E24/C24</f>
        <v>0.61859482303222402</v>
      </c>
      <c r="H24" s="20">
        <f>E24/E3</f>
        <v>7.3366790093290475E-3</v>
      </c>
    </row>
    <row r="25" spans="1:8" s="17" customFormat="1" ht="27.6">
      <c r="A25" s="3" t="s">
        <v>6</v>
      </c>
      <c r="B25" s="8" t="s">
        <v>14</v>
      </c>
      <c r="C25" s="42">
        <v>841</v>
      </c>
      <c r="D25" s="14">
        <v>1932</v>
      </c>
      <c r="E25" s="14">
        <v>358</v>
      </c>
      <c r="F25" s="14">
        <f t="shared" si="3"/>
        <v>-483</v>
      </c>
      <c r="G25" s="20">
        <f t="shared" si="2"/>
        <v>0.42568370986920334</v>
      </c>
      <c r="H25" s="20">
        <f>E25/E3</f>
        <v>1.1214906427582405E-3</v>
      </c>
    </row>
    <row r="26" spans="1:8" s="17" customFormat="1" ht="27.6">
      <c r="A26" s="3" t="s">
        <v>76</v>
      </c>
      <c r="B26" s="8" t="s">
        <v>77</v>
      </c>
      <c r="C26" s="42">
        <v>0</v>
      </c>
      <c r="D26" s="14">
        <v>10</v>
      </c>
      <c r="E26" s="14">
        <v>553</v>
      </c>
      <c r="F26" s="14">
        <f t="shared" si="3"/>
        <v>553</v>
      </c>
      <c r="G26" s="20" t="s">
        <v>35</v>
      </c>
      <c r="H26" s="20" t="s">
        <v>73</v>
      </c>
    </row>
    <row r="27" spans="1:8" s="17" customFormat="1">
      <c r="A27" s="3" t="s">
        <v>36</v>
      </c>
      <c r="B27" s="8" t="s">
        <v>33</v>
      </c>
      <c r="C27" s="42">
        <v>27569</v>
      </c>
      <c r="D27" s="14">
        <v>29342</v>
      </c>
      <c r="E27" s="14">
        <v>3481</v>
      </c>
      <c r="F27" s="14">
        <f t="shared" si="3"/>
        <v>-24088</v>
      </c>
      <c r="G27" s="20">
        <f t="shared" si="2"/>
        <v>0.12626500779861438</v>
      </c>
      <c r="H27" s="20">
        <f>E27/E3</f>
        <v>1.0904773540339203E-2</v>
      </c>
    </row>
    <row r="28" spans="1:8" s="17" customFormat="1">
      <c r="A28" s="3" t="s">
        <v>25</v>
      </c>
      <c r="B28" s="8" t="s">
        <v>34</v>
      </c>
      <c r="C28" s="42">
        <v>12784</v>
      </c>
      <c r="D28" s="14"/>
      <c r="E28" s="14">
        <v>13003</v>
      </c>
      <c r="F28" s="14">
        <f>E28-C28</f>
        <v>219</v>
      </c>
      <c r="G28" s="20">
        <f>E28/C28</f>
        <v>1.0171307884856071</v>
      </c>
      <c r="H28" s="20">
        <f>E28/E3</f>
        <v>4.0733918513367037E-2</v>
      </c>
    </row>
    <row r="29" spans="1:8" s="17" customFormat="1">
      <c r="A29" s="3" t="s">
        <v>20</v>
      </c>
      <c r="B29" s="8" t="s">
        <v>15</v>
      </c>
      <c r="C29" s="42">
        <v>3665</v>
      </c>
      <c r="D29" s="14">
        <v>2501</v>
      </c>
      <c r="E29" s="14">
        <v>3051</v>
      </c>
      <c r="F29" s="14">
        <f t="shared" si="3"/>
        <v>-614</v>
      </c>
      <c r="G29" s="20">
        <f t="shared" si="2"/>
        <v>0.83246930422919507</v>
      </c>
      <c r="H29" s="20">
        <f>E29/E3</f>
        <v>9.5577317068586357E-3</v>
      </c>
    </row>
    <row r="30" spans="1:8" s="29" customFormat="1" ht="14.4">
      <c r="A30" s="3" t="s">
        <v>2</v>
      </c>
      <c r="B30" s="8" t="s">
        <v>16</v>
      </c>
      <c r="C30" s="42">
        <v>2370</v>
      </c>
      <c r="D30" s="14">
        <v>2626</v>
      </c>
      <c r="E30" s="14">
        <v>1831</v>
      </c>
      <c r="F30" s="14">
        <f t="shared" si="3"/>
        <v>-539</v>
      </c>
      <c r="G30" s="20">
        <f t="shared" si="2"/>
        <v>0.7725738396624473</v>
      </c>
      <c r="H30" s="20">
        <f>E30/E3</f>
        <v>5.7358920862858606E-3</v>
      </c>
    </row>
    <row r="31" spans="1:8" s="19" customFormat="1" ht="27.75" customHeight="1">
      <c r="A31" s="64" t="s">
        <v>41</v>
      </c>
      <c r="B31" s="50" t="s">
        <v>42</v>
      </c>
      <c r="C31" s="51">
        <f>C32+C39+C40+C37+C38</f>
        <v>1691827</v>
      </c>
      <c r="D31" s="51" t="e">
        <f>D32+D39+D40</f>
        <v>#VALUE!</v>
      </c>
      <c r="E31" s="51">
        <f>E32+E39+E40+E37+E38</f>
        <v>989814</v>
      </c>
      <c r="F31" s="51">
        <f t="shared" ref="F31:F41" si="4">E31-C31</f>
        <v>-702013</v>
      </c>
      <c r="G31" s="52">
        <f t="shared" ref="G31:G36" si="5">E31/C31</f>
        <v>0.5850562734842274</v>
      </c>
      <c r="H31" s="65" t="s">
        <v>26</v>
      </c>
    </row>
    <row r="32" spans="1:8" ht="27" customHeight="1">
      <c r="A32" s="30" t="s">
        <v>43</v>
      </c>
      <c r="B32" s="31" t="s">
        <v>44</v>
      </c>
      <c r="C32" s="13">
        <f>SUM(C33:C36)</f>
        <v>1690962</v>
      </c>
      <c r="D32" s="13">
        <f>SUM(D33:D36)</f>
        <v>695933</v>
      </c>
      <c r="E32" s="13">
        <f>SUM(E33:E36)</f>
        <v>990087</v>
      </c>
      <c r="F32" s="13">
        <f t="shared" si="4"/>
        <v>-700875</v>
      </c>
      <c r="G32" s="20">
        <f t="shared" si="5"/>
        <v>0.5855170015647897</v>
      </c>
      <c r="H32" s="20"/>
    </row>
    <row r="33" spans="1:8" ht="30.75" customHeight="1">
      <c r="A33" s="32" t="s">
        <v>45</v>
      </c>
      <c r="B33" s="33" t="s">
        <v>61</v>
      </c>
      <c r="C33" s="49">
        <v>269039</v>
      </c>
      <c r="D33" s="34">
        <v>93141</v>
      </c>
      <c r="E33" s="35">
        <v>136148</v>
      </c>
      <c r="F33" s="13">
        <f t="shared" si="4"/>
        <v>-132891</v>
      </c>
      <c r="G33" s="20">
        <f t="shared" si="5"/>
        <v>0.50605302576949807</v>
      </c>
      <c r="H33" s="20"/>
    </row>
    <row r="34" spans="1:8" ht="25.2" customHeight="1">
      <c r="A34" s="30" t="s">
        <v>46</v>
      </c>
      <c r="B34" s="33" t="s">
        <v>62</v>
      </c>
      <c r="C34" s="49">
        <v>330147</v>
      </c>
      <c r="D34" s="34">
        <v>56959</v>
      </c>
      <c r="E34" s="35">
        <v>115095</v>
      </c>
      <c r="F34" s="13">
        <f>E34-C34</f>
        <v>-215052</v>
      </c>
      <c r="G34" s="20">
        <f t="shared" si="5"/>
        <v>0.34861743405210405</v>
      </c>
      <c r="H34" s="20"/>
    </row>
    <row r="35" spans="1:8" ht="25.8" customHeight="1">
      <c r="A35" s="30" t="s">
        <v>47</v>
      </c>
      <c r="B35" s="33" t="s">
        <v>63</v>
      </c>
      <c r="C35" s="49">
        <v>1090441</v>
      </c>
      <c r="D35" s="34">
        <v>541827</v>
      </c>
      <c r="E35" s="35">
        <v>738730</v>
      </c>
      <c r="F35" s="13">
        <f t="shared" si="4"/>
        <v>-351711</v>
      </c>
      <c r="G35" s="20">
        <f t="shared" si="5"/>
        <v>0.67745985339876247</v>
      </c>
      <c r="H35" s="20"/>
    </row>
    <row r="36" spans="1:8" s="19" customFormat="1" ht="25.5" customHeight="1">
      <c r="A36" s="30" t="s">
        <v>48</v>
      </c>
      <c r="B36" s="33" t="s">
        <v>64</v>
      </c>
      <c r="C36" s="49">
        <v>1335</v>
      </c>
      <c r="D36" s="34">
        <v>4006</v>
      </c>
      <c r="E36" s="35">
        <v>114</v>
      </c>
      <c r="F36" s="13">
        <f t="shared" si="4"/>
        <v>-1221</v>
      </c>
      <c r="G36" s="20">
        <f t="shared" si="5"/>
        <v>8.5393258426966295E-2</v>
      </c>
      <c r="H36" s="20"/>
    </row>
    <row r="37" spans="1:8" s="19" customFormat="1" ht="35.25" customHeight="1">
      <c r="A37" s="30" t="s">
        <v>69</v>
      </c>
      <c r="B37" s="31" t="s">
        <v>68</v>
      </c>
      <c r="C37" s="42">
        <v>0</v>
      </c>
      <c r="D37" s="13" t="e">
        <f>SUM(D39:D42)</f>
        <v>#VALUE!</v>
      </c>
      <c r="E37" s="13"/>
      <c r="F37" s="13">
        <f>E37-C37</f>
        <v>0</v>
      </c>
      <c r="G37" s="20" t="s">
        <v>73</v>
      </c>
      <c r="H37" s="20"/>
    </row>
    <row r="38" spans="1:8" ht="36.6" customHeight="1">
      <c r="A38" s="30" t="s">
        <v>71</v>
      </c>
      <c r="B38" s="31" t="s">
        <v>70</v>
      </c>
      <c r="C38" s="42">
        <v>865</v>
      </c>
      <c r="D38" s="13"/>
      <c r="E38" s="13">
        <v>865</v>
      </c>
      <c r="F38" s="13">
        <f t="shared" si="4"/>
        <v>0</v>
      </c>
      <c r="G38" s="20" t="s">
        <v>73</v>
      </c>
      <c r="H38" s="20"/>
    </row>
    <row r="39" spans="1:8" ht="73.5" customHeight="1">
      <c r="A39" s="3" t="s">
        <v>65</v>
      </c>
      <c r="B39" s="8" t="s">
        <v>49</v>
      </c>
      <c r="C39" s="49">
        <v>0</v>
      </c>
      <c r="D39" s="36"/>
      <c r="E39" s="35">
        <v>112</v>
      </c>
      <c r="F39" s="13">
        <f t="shared" si="4"/>
        <v>112</v>
      </c>
      <c r="G39" s="20" t="s">
        <v>35</v>
      </c>
      <c r="H39" s="20"/>
    </row>
    <row r="40" spans="1:8" ht="27.6">
      <c r="A40" s="3" t="s">
        <v>50</v>
      </c>
      <c r="B40" s="8" t="s">
        <v>51</v>
      </c>
      <c r="C40" s="49">
        <v>0</v>
      </c>
      <c r="D40" s="13" t="s">
        <v>35</v>
      </c>
      <c r="E40" s="35">
        <v>-1250</v>
      </c>
      <c r="F40" s="13">
        <f>E40-C40</f>
        <v>-1250</v>
      </c>
      <c r="G40" s="20" t="s">
        <v>35</v>
      </c>
      <c r="H40" s="20"/>
    </row>
    <row r="41" spans="1:8">
      <c r="A41" s="66" t="s">
        <v>29</v>
      </c>
      <c r="B41" s="67"/>
      <c r="C41" s="68">
        <f>C31+C3</f>
        <v>2292381</v>
      </c>
      <c r="D41" s="68" t="e">
        <f>D31+D3</f>
        <v>#VALUE!</v>
      </c>
      <c r="E41" s="68">
        <f>E31+E3</f>
        <v>1309032</v>
      </c>
      <c r="F41" s="68">
        <f t="shared" si="4"/>
        <v>-983349</v>
      </c>
      <c r="G41" s="69">
        <f>E41/C41</f>
        <v>0.57103596653435884</v>
      </c>
      <c r="H41" s="70"/>
    </row>
    <row r="42" spans="1:8">
      <c r="A42" s="71" t="s">
        <v>19</v>
      </c>
      <c r="B42" s="72"/>
      <c r="C42" s="72"/>
      <c r="D42" s="73"/>
      <c r="E42" s="15"/>
      <c r="F42" s="21"/>
      <c r="G42" s="21"/>
      <c r="H42" s="21"/>
    </row>
    <row r="43" spans="1:8">
      <c r="A43" s="10" t="s">
        <v>5</v>
      </c>
      <c r="B43" s="11"/>
      <c r="D43" s="12"/>
    </row>
    <row r="44" spans="1:8">
      <c r="A44" s="10"/>
      <c r="B44" s="11"/>
      <c r="D44" s="12"/>
    </row>
    <row r="45" spans="1:8">
      <c r="A45" s="10"/>
      <c r="B45" s="11"/>
      <c r="D45" s="12"/>
    </row>
    <row r="46" spans="1:8">
      <c r="A46" s="10"/>
      <c r="B46" s="11"/>
      <c r="D46" s="12"/>
    </row>
    <row r="47" spans="1:8">
      <c r="A47" s="10"/>
      <c r="B47" s="11"/>
      <c r="D47" s="12"/>
      <c r="E47" s="44"/>
    </row>
    <row r="48" spans="1:8">
      <c r="A48" s="10"/>
      <c r="B48" s="11"/>
      <c r="D48" s="12"/>
    </row>
    <row r="49" spans="1:4">
      <c r="A49" s="10"/>
      <c r="B49" s="11"/>
      <c r="D49" s="12"/>
    </row>
    <row r="50" spans="1:4">
      <c r="A50" s="10"/>
      <c r="B50" s="11"/>
      <c r="D50" s="12"/>
    </row>
    <row r="51" spans="1:4">
      <c r="A51" s="10"/>
      <c r="B51" s="11"/>
      <c r="D51" s="12"/>
    </row>
    <row r="52" spans="1:4">
      <c r="A52" s="10"/>
      <c r="B52" s="11"/>
      <c r="D52" s="12"/>
    </row>
    <row r="53" spans="1:4">
      <c r="A53" s="10"/>
      <c r="B53" s="11"/>
      <c r="D53" s="12"/>
    </row>
    <row r="54" spans="1:4">
      <c r="A54" s="10"/>
      <c r="B54" s="11"/>
      <c r="D54" s="12"/>
    </row>
    <row r="55" spans="1:4">
      <c r="A55" s="10"/>
      <c r="B55" s="11"/>
      <c r="D55" s="12"/>
    </row>
    <row r="56" spans="1:4">
      <c r="A56" s="10"/>
      <c r="B56" s="11"/>
      <c r="D56" s="12"/>
    </row>
    <row r="57" spans="1:4">
      <c r="A57" s="10"/>
      <c r="B57" s="11"/>
      <c r="D57" s="12"/>
    </row>
    <row r="58" spans="1:4">
      <c r="A58" s="10"/>
      <c r="B58" s="11"/>
      <c r="D58" s="12"/>
    </row>
    <row r="59" spans="1:4">
      <c r="A59" s="10"/>
      <c r="B59" s="11"/>
      <c r="D59" s="12"/>
    </row>
    <row r="60" spans="1:4">
      <c r="A60" s="10"/>
      <c r="B60" s="11"/>
      <c r="D60" s="12"/>
    </row>
    <row r="61" spans="1:4">
      <c r="A61" s="10"/>
      <c r="B61" s="11"/>
      <c r="D61" s="12"/>
    </row>
    <row r="62" spans="1:4">
      <c r="A62" s="10"/>
      <c r="B62" s="11"/>
      <c r="D62" s="12"/>
    </row>
    <row r="63" spans="1:4">
      <c r="A63" s="10"/>
      <c r="B63" s="11"/>
      <c r="D63" s="12"/>
    </row>
    <row r="64" spans="1:4">
      <c r="A64" s="10"/>
      <c r="B64" s="11"/>
      <c r="D64" s="12"/>
    </row>
    <row r="65" spans="1:4">
      <c r="A65" s="10"/>
      <c r="B65" s="11"/>
      <c r="D65" s="12"/>
    </row>
    <row r="66" spans="1:4">
      <c r="A66" s="10"/>
      <c r="B66" s="11"/>
      <c r="D66" s="12"/>
    </row>
    <row r="67" spans="1:4">
      <c r="A67" s="10"/>
      <c r="B67" s="11"/>
      <c r="D67" s="12"/>
    </row>
    <row r="68" spans="1:4">
      <c r="A68" s="10"/>
      <c r="B68" s="11"/>
      <c r="D68" s="12"/>
    </row>
    <row r="69" spans="1:4">
      <c r="A69" s="10"/>
      <c r="B69" s="11"/>
      <c r="D69" s="12"/>
    </row>
    <row r="70" spans="1:4">
      <c r="A70" s="10"/>
      <c r="B70" s="11"/>
      <c r="D70" s="12"/>
    </row>
    <row r="71" spans="1:4">
      <c r="A71" s="10"/>
      <c r="B71" s="11"/>
      <c r="D71" s="12"/>
    </row>
    <row r="72" spans="1:4">
      <c r="A72" s="10"/>
      <c r="B72" s="11"/>
      <c r="D72" s="12"/>
    </row>
    <row r="73" spans="1:4">
      <c r="A73" s="10"/>
      <c r="B73" s="11"/>
      <c r="D73" s="12"/>
    </row>
    <row r="74" spans="1:4">
      <c r="A74" s="10"/>
      <c r="B74" s="11"/>
      <c r="D74" s="12"/>
    </row>
    <row r="75" spans="1:4">
      <c r="A75" s="10"/>
      <c r="B75" s="11"/>
      <c r="D75" s="12"/>
    </row>
    <row r="76" spans="1:4">
      <c r="A76" s="10"/>
      <c r="B76" s="11"/>
      <c r="D76" s="12"/>
    </row>
    <row r="77" spans="1:4">
      <c r="A77" s="10"/>
      <c r="B77" s="11"/>
      <c r="D77" s="12"/>
    </row>
    <row r="78" spans="1:4">
      <c r="A78" s="10"/>
      <c r="B78" s="11"/>
      <c r="D78" s="12"/>
    </row>
    <row r="79" spans="1:4">
      <c r="A79" s="10"/>
      <c r="B79" s="11"/>
      <c r="D79" s="12"/>
    </row>
  </sheetData>
  <sheetProtection formatCells="0" formatColumns="0" formatRows="0" insertColumns="0" insertRows="0" insertHyperlinks="0" deleteColumns="0" deleteRows="0" sort="0" autoFilter="0" pivotTables="0"/>
  <dataConsolidate/>
  <mergeCells count="2">
    <mergeCell ref="A42:D42"/>
    <mergeCell ref="A1:G1"/>
  </mergeCells>
  <phoneticPr fontId="0" type="noConversion"/>
  <printOptions horizontalCentered="1"/>
  <pageMargins left="0.59055118110236227" right="0" top="0" bottom="0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RFO011</cp:lastModifiedBy>
  <cp:lastPrinted>2019-08-22T11:22:19Z</cp:lastPrinted>
  <dcterms:created xsi:type="dcterms:W3CDTF">2000-04-06T09:59:55Z</dcterms:created>
  <dcterms:modified xsi:type="dcterms:W3CDTF">2019-09-09T13:42:22Z</dcterms:modified>
</cp:coreProperties>
</file>