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35" windowHeight="8985"/>
  </bookViews>
  <sheets>
    <sheet name="с областными" sheetId="13" r:id="rId1"/>
  </sheets>
  <definedNames>
    <definedName name="_xlnm.Print_Area" localSheetId="0">'с областными'!$A$1:$D$564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9" i="13" l="1"/>
  <c r="D212" i="13" s="1"/>
  <c r="D96" i="13"/>
  <c r="D95" i="13"/>
  <c r="D9" i="13"/>
  <c r="D557" i="13"/>
  <c r="D73" i="13" l="1"/>
  <c r="D57" i="13" l="1"/>
  <c r="D10" i="13" s="1"/>
  <c r="D387" i="13" l="1"/>
  <c r="D168" i="13" l="1"/>
  <c r="D85" i="13"/>
  <c r="D147" i="13"/>
  <c r="D382" i="13"/>
  <c r="D460" i="13" l="1"/>
  <c r="D560" i="13" l="1"/>
  <c r="D509" i="13" s="1"/>
  <c r="D552" i="13"/>
  <c r="D544" i="13"/>
  <c r="D536" i="13"/>
  <c r="D527" i="13"/>
  <c r="D523" i="13"/>
  <c r="D519" i="13"/>
  <c r="D512" i="13"/>
  <c r="D497" i="13"/>
  <c r="D470" i="13"/>
  <c r="D447" i="13"/>
  <c r="D443" i="13"/>
  <c r="D406" i="13"/>
  <c r="D393" i="13"/>
  <c r="D379" i="13"/>
  <c r="D359" i="13"/>
  <c r="D324" i="13"/>
  <c r="D310" i="13"/>
  <c r="D272" i="13"/>
  <c r="D261" i="13"/>
  <c r="D252" i="13"/>
  <c r="D245" i="13"/>
  <c r="D238" i="13"/>
  <c r="D228" i="13"/>
  <c r="D206" i="13"/>
  <c r="D198" i="13"/>
  <c r="D82" i="13"/>
  <c r="D224" i="13"/>
  <c r="D564" i="13" l="1"/>
  <c r="D227" i="13"/>
  <c r="D392" i="13"/>
  <c r="D216" i="13"/>
  <c r="D354" i="13" l="1"/>
  <c r="D425" i="13"/>
  <c r="D549" i="13" l="1"/>
  <c r="D541" i="13"/>
  <c r="D533" i="13"/>
  <c r="D531" i="13"/>
  <c r="D516" i="13"/>
  <c r="D213" i="13"/>
  <c r="D442" i="13" l="1"/>
  <c r="D358" i="13" l="1"/>
  <c r="D323" i="13"/>
  <c r="D260" i="13"/>
  <c r="D405" i="13" l="1"/>
</calcChain>
</file>

<file path=xl/sharedStrings.xml><?xml version="1.0" encoding="utf-8"?>
<sst xmlns="http://schemas.openxmlformats.org/spreadsheetml/2006/main" count="847" uniqueCount="551">
  <si>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</si>
  <si>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</si>
  <si>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</si>
  <si>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</si>
  <si>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</si>
  <si>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</si>
  <si>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</si>
  <si>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</si>
  <si>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</si>
  <si>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</si>
  <si>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</si>
  <si>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</si>
  <si>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</si>
  <si>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</si>
  <si>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</si>
  <si>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</si>
  <si>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</si>
  <si>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</si>
  <si>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</si>
  <si>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</si>
  <si>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</si>
  <si>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</si>
  <si>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</si>
  <si>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</si>
  <si>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</si>
  <si>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</si>
  <si>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</si>
  <si>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</si>
  <si>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</si>
  <si>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</si>
  <si>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</si>
  <si>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</si>
  <si>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</si>
  <si>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</si>
  <si>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</si>
  <si>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</si>
  <si>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</si>
  <si>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</si>
  <si>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</si>
  <si>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</si>
  <si>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</si>
  <si>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</si>
  <si>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</si>
  <si>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</si>
  <si>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</si>
  <si>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</si>
  <si>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</si>
  <si>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</si>
  <si>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</si>
  <si>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</si>
  <si>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</si>
  <si>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</si>
  <si>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</si>
  <si>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</si>
  <si>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</si>
  <si>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</si>
  <si>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</si>
  <si>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</si>
  <si>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</si>
  <si>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</si>
  <si>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</si>
  <si>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</si>
  <si>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</si>
  <si>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</si>
  <si>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</si>
  <si>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</si>
  <si>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</si>
  <si>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</si>
  <si>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</si>
  <si>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</si>
  <si>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</si>
  <si>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</si>
  <si>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</si>
  <si>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</si>
  <si>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</si>
  <si>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</si>
  <si>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</si>
  <si>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</si>
  <si>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</si>
  <si>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</si>
  <si>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</si>
  <si>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</si>
  <si>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</si>
  <si>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</si>
  <si>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</si>
  <si>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</si>
  <si>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</si>
  <si>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</si>
  <si>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</si>
  <si>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</si>
  <si>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</si>
  <si>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</si>
  <si>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</si>
  <si>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</si>
  <si>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</si>
  <si>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</si>
  <si>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</si>
  <si>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</si>
  <si>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</si>
  <si>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</si>
  <si>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</si>
  <si>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</si>
  <si>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</si>
  <si>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</si>
  <si>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</si>
  <si>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</si>
  <si>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</si>
  <si>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</si>
  <si>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</si>
  <si>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</si>
  <si>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</si>
  <si>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</si>
  <si>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</si>
  <si>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</si>
  <si>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</si>
  <si>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</si>
  <si>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</si>
  <si>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</si>
  <si>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</si>
  <si>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</si>
  <si>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</si>
  <si>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</si>
  <si>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</si>
  <si>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</si>
  <si>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</si>
  <si>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</si>
  <si>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</si>
  <si>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</si>
  <si>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</si>
  <si>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</si>
  <si>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</si>
  <si>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</si>
  <si>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</si>
  <si>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</si>
  <si>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</si>
  <si>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</si>
  <si>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03.4.00.00000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</si>
  <si>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</si>
  <si>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</si>
  <si>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</si>
  <si>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</si>
  <si>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</si>
  <si>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</si>
  <si>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</si>
  <si>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</si>
  <si>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</si>
  <si>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</si>
  <si>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</si>
  <si>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</si>
  <si>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</si>
  <si>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</si>
  <si>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</si>
  <si>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</si>
  <si>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</si>
  <si>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</si>
  <si>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</si>
  <si>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</si>
  <si>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</si>
  <si>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</si>
  <si>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</si>
  <si>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</si>
  <si>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</si>
  <si>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</si>
  <si>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</si>
  <si>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</si>
  <si>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</si>
  <si>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</si>
  <si>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</si>
  <si>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</si>
  <si>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</si>
  <si>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</si>
  <si>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</si>
  <si>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</si>
  <si>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</si>
  <si>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</si>
  <si>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</si>
  <si>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</si>
  <si>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</si>
  <si>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</si>
  <si>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</si>
  <si>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</si>
  <si>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</si>
  <si>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</si>
  <si>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</si>
  <si>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</si>
  <si>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</si>
  <si>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</si>
  <si>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</si>
  <si>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</si>
  <si>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</si>
  <si>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</si>
  <si>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</si>
  <si>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</si>
  <si>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</si>
  <si>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</si>
  <si>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</si>
  <si>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</si>
  <si>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</si>
  <si>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</si>
  <si>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</si>
  <si>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</si>
  <si>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</si>
  <si>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</si>
  <si>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</si>
  <si>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</si>
  <si>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</si>
  <si>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</si>
  <si>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</si>
  <si>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</si>
  <si>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</si>
  <si>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</si>
  <si>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</si>
  <si>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</si>
  <si>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</si>
  <si>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</si>
  <si>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</si>
  <si>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</si>
  <si>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</si>
  <si>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</si>
  <si>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</si>
  <si>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</si>
  <si>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</si>
  <si>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</si>
  <si>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</si>
  <si>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</si>
  <si>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</si>
  <si>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</si>
  <si>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</si>
  <si>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</si>
  <si>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</si>
  <si>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</si>
  <si>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</si>
  <si>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</si>
  <si>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</si>
  <si>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</si>
  <si>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</si>
  <si>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</si>
  <si>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</si>
  <si>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</si>
  <si>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</si>
  <si>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</si>
  <si>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</si>
  <si>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</si>
  <si>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</si>
  <si>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</si>
  <si>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</si>
  <si>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</si>
  <si>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</si>
  <si>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</si>
  <si>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</si>
  <si>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</si>
  <si>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</si>
  <si>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</si>
  <si>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</si>
  <si>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</si>
  <si>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</si>
  <si>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</si>
  <si>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</si>
  <si>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</si>
  <si>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</si>
  <si>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</si>
  <si>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</si>
  <si>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</si>
  <si>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</si>
  <si>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</si>
  <si>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</si>
  <si>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</si>
  <si>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</si>
  <si>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</si>
  <si>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</si>
  <si>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</si>
  <si>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</si>
  <si>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</si>
  <si>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</si>
  <si>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</si>
  <si>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</si>
  <si>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</si>
  <si>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</si>
  <si>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</si>
  <si>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</si>
  <si>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</si>
  <si>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</si>
  <si>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</si>
  <si>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</si>
  <si>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</si>
  <si>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</si>
  <si>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</si>
  <si>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</si>
  <si>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</si>
  <si>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</si>
  <si>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</si>
  <si>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</si>
  <si>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</si>
  <si>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</si>
  <si>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</si>
  <si>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</si>
  <si>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</si>
  <si>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</si>
  <si>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</si>
  <si>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</si>
  <si>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</si>
  <si>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</si>
  <si>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</si>
  <si>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</si>
  <si>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</si>
  <si>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</si>
  <si>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</si>
  <si>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</si>
  <si>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</si>
  <si>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</si>
  <si>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</si>
  <si>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</si>
  <si>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</si>
  <si>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</si>
  <si>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</si>
  <si>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</si>
  <si>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</si>
  <si>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</si>
  <si>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</si>
  <si>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</si>
  <si>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</si>
  <si>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</si>
  <si>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</si>
  <si>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</si>
  <si>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</si>
  <si>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</si>
  <si>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</si>
  <si>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</si>
  <si>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 xml:space="preserve">Мероприятия в сфере культуры  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</si>
  <si>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</si>
  <si>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</si>
  <si>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</si>
  <si>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</si>
  <si>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</si>
  <si>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</si>
  <si>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</si>
  <si>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</si>
  <si>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</si>
  <si>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</si>
  <si>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</si>
  <si>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</si>
  <si>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</si>
  <si>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</si>
  <si>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</si>
  <si>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</si>
  <si>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</si>
  <si>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</si>
  <si>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</si>
  <si>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</si>
  <si>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</si>
  <si>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</si>
  <si>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</si>
  <si>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</si>
  <si>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</si>
  <si>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</si>
  <si>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</si>
  <si>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</si>
  <si>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</si>
  <si>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</si>
  <si>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</si>
  <si>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</si>
  <si>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</si>
  <si>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Стимулирование роста производства основных видов сельскохозяйственной продукции</t>
  </si>
  <si>
    <t>Мероприятия по поддержке сельского хозяйства</t>
  </si>
  <si>
    <t>08.1.02.00000</t>
  </si>
  <si>
    <t>08.1.02.84800</t>
  </si>
  <si>
    <t>07.1.03.00000</t>
  </si>
  <si>
    <t>07.1.03.85100</t>
  </si>
  <si>
    <t>2019 год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</si>
  <si>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</si>
  <si>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</si>
  <si>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</si>
  <si>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</si>
  <si>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</si>
  <si>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</si>
  <si>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</si>
  <si>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</si>
  <si>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</si>
  <si>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</si>
  <si>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</si>
  <si>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</si>
  <si>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08.0.00.0000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</si>
  <si>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</si>
  <si>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</si>
  <si>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</si>
  <si>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</si>
  <si>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</si>
  <si>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</si>
  <si>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</si>
  <si>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</si>
  <si>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</si>
  <si>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</si>
  <si>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</si>
  <si>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</si>
  <si>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</si>
  <si>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</si>
  <si>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</si>
  <si>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</si>
  <si>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</si>
  <si>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</si>
  <si>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</si>
  <si>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</si>
  <si>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</si>
  <si>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</si>
  <si>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</si>
  <si>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</si>
  <si>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</si>
  <si>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</si>
  <si>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</si>
  <si>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</si>
  <si>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</si>
  <si>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</si>
  <si>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</si>
  <si>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</si>
  <si>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</si>
  <si>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</si>
  <si>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</si>
  <si>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03.1.Р1.50840</t>
  </si>
  <si>
    <t>03.1.Р1.55730</t>
  </si>
  <si>
    <t>01.1.01.82220</t>
  </si>
  <si>
    <t>Методическое обеспечение образовательной деятельности</t>
  </si>
  <si>
    <t>01.2.01.85300</t>
  </si>
  <si>
    <t>05.3.01.00000</t>
  </si>
  <si>
    <t>Строительство и модернизация спортивных сооружений</t>
  </si>
  <si>
    <t>05.3.01.84200</t>
  </si>
  <si>
    <t>12.2.02.86150</t>
  </si>
  <si>
    <t>36.3.01.73260</t>
  </si>
  <si>
    <t>Дотация на реализацию мероприятий ,направляемых на социально-экономическое развитие МО</t>
  </si>
  <si>
    <t>Содержание немуниципальных служащих ОМС</t>
  </si>
  <si>
    <t>Резервные фонды исполнительных органов государственной власти субъектов РФ</t>
  </si>
  <si>
    <t>50.0.00.80120</t>
  </si>
  <si>
    <t>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</si>
  <si>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</si>
  <si>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01.1.04.85600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</si>
  <si>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</si>
  <si>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</si>
  <si>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Развитие системы газоснабжения</t>
  </si>
  <si>
    <t>06.1.02.00000</t>
  </si>
  <si>
    <t>Софинансирование местного бюджета по строительству объектов газификации</t>
  </si>
  <si>
    <t>06.1.02.L5260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</si>
  <si>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</si>
  <si>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</si>
  <si>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Энергоэффективность в социальной сфере</t>
  </si>
  <si>
    <t>09.1.02.00000</t>
  </si>
  <si>
    <t>09.1.02.84600</t>
  </si>
  <si>
    <t>Энергоэффективность в жилищном фонде</t>
  </si>
  <si>
    <t>09.1.03.00000</t>
  </si>
  <si>
    <t>09.1.03.84600</t>
  </si>
  <si>
    <t>13.1.01.85550</t>
  </si>
  <si>
    <t>Субсидия на реализацию мероприятий по строительству и реконструкции объектов теплоснабжения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</si>
  <si>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</si>
  <si>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</si>
  <si>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</si>
  <si>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</si>
  <si>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Реализация программ формирования современной городской среды</t>
  </si>
  <si>
    <t>06.1.F2.55550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</si>
  <si>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</si>
  <si>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06.3.01.53110</t>
  </si>
  <si>
    <t>02.1.04.85500</t>
  </si>
  <si>
    <t>02.1.04.00000</t>
  </si>
  <si>
    <t>Содействие реализации прав граждан в сфере трудовой деятельности</t>
  </si>
  <si>
    <t>Субсидия на обеспечение трудоустройства несовершеннолетних граждан на временные рабочие места</t>
  </si>
  <si>
    <t>02.5.04.76150</t>
  </si>
  <si>
    <t>Субсидия на реализацию мероприятий патриотического воспитания молодежи Ярославской области</t>
  </si>
  <si>
    <t>02.6.01.74880</t>
  </si>
  <si>
    <t>Расходные обязательства, не исполненные в отчетном финансовом году по газификации</t>
  </si>
  <si>
    <t>06.1.02.84910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</si>
  <si>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</si>
  <si>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08.1.03.L2880</t>
  </si>
  <si>
    <t>Субсидия на финансирование дорожного хозяйства</t>
  </si>
  <si>
    <t>24.1.05.72440</t>
  </si>
  <si>
    <t>Субсидия на возмещение части затрат организациям и индивидуальным предпринимателям на доставку товаров в отделенные СНП</t>
  </si>
  <si>
    <t>25.5.01.72880</t>
  </si>
  <si>
    <t>Субсидия на государственную поддержку молодых семей Ярославской области в приобретении (строительстве) жилья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</si>
  <si>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</si>
  <si>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01.1.01.82310</t>
  </si>
  <si>
    <t>Обеспечение персонифицированного финансирования дополнительного образования детей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</si>
  <si>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</si>
  <si>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</si>
  <si>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социально ориентированным некоммерческим организациям на конкурсной основе</t>
  </si>
  <si>
    <t>22.8.04.73140</t>
  </si>
  <si>
    <t>02.3.03.00000</t>
  </si>
  <si>
    <t>02.3.03.L6150</t>
  </si>
  <si>
    <t xml:space="preserve">Софинансирование местного бюджета на обеспечение  трудоустрройства несовершеннолетних граждан на временные рабочие места </t>
  </si>
  <si>
    <t>Кредиторская задолженность реорганизуемых учреждений</t>
  </si>
  <si>
    <t>01.1.01.80190</t>
  </si>
  <si>
    <t>Информирование и просвещение жителей города о существующих национальных обычаях, традициях, культурах и религиях</t>
  </si>
  <si>
    <t>04.4.03.00000</t>
  </si>
  <si>
    <t>04.4.03.84400</t>
  </si>
  <si>
    <t>04.4.01.00000</t>
  </si>
  <si>
    <t>Укрепление межэтнического и межконфессионального сотрудничества</t>
  </si>
  <si>
    <t>05.2.04.80190</t>
  </si>
  <si>
    <t>06.1.03.75200</t>
  </si>
  <si>
    <t>06.1.03.L5200</t>
  </si>
  <si>
    <t>11.2.01.80190</t>
  </si>
  <si>
    <t>Ликвидационные мероприятия ОМСУ</t>
  </si>
  <si>
    <t>12.2.01.80190</t>
  </si>
  <si>
    <t>ГЦП "Энергосбережение на территории городского округа город Переславль-Залесский" на 2019-2021 годы</t>
  </si>
  <si>
    <t>Обеспечение территориальной доступности товаров для сельского населения путем оказания государственной и муниципальной поддержки</t>
  </si>
  <si>
    <t>08.1.03.00000</t>
  </si>
  <si>
    <t>Организация временной занятости несовершеннолетних граждан, адаптация их к трудовой деятельности, удовлетворение потребностей организаций в выполнении работ, носящих временный и сезонный характер</t>
  </si>
  <si>
    <t>03.2.01.R4970</t>
  </si>
  <si>
    <t>03.4.01.71230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</si>
  <si>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</si>
  <si>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06.1.02.75260</t>
  </si>
  <si>
    <t>Субсидия на реализацию мероприятий по строительству объектов газификации</t>
  </si>
  <si>
    <t>06.1.03.75250</t>
  </si>
  <si>
    <t>Мероприятия по строительству автомобильных дорог общего пользования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</si>
  <si>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</si>
  <si>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Муниципальная поддержка СО НКО</t>
  </si>
  <si>
    <t>Софинансирование местного бюджета на выполнение мероприятий по обеспечению бесперебойного предоставления коммунальных услуг потребителям ЯО</t>
  </si>
  <si>
    <t>Субсидия на выполнение мероприятий по обеспечению бесперебойного предоставления коммунальных услуг потребителям ЯО</t>
  </si>
  <si>
    <t>04.1.04.00000</t>
  </si>
  <si>
    <t>Противодействие терроризму, проявлениям политического, этнического и религиозного экстремизма</t>
  </si>
  <si>
    <t>04.1.04.84300</t>
  </si>
  <si>
    <t>05.2.04.L1690</t>
  </si>
  <si>
    <t>06.1.04.00000</t>
  </si>
  <si>
    <t>06.1.04.75880</t>
  </si>
  <si>
    <t>Повышение уровня обеспеченности коммунальными услугами отдельных категорий граждан</t>
  </si>
  <si>
    <t>МБТ на оказание гос.поддержки отдельным категориям граждан для проведения ремонта жилых помещений</t>
  </si>
  <si>
    <t>06.1.01.00000</t>
  </si>
  <si>
    <t>06.1.01.84900</t>
  </si>
  <si>
    <t>Развитие водоснабжения, водоотведения и очистки сточных вод</t>
  </si>
  <si>
    <t>10.1.01.85810</t>
  </si>
  <si>
    <t>Мероприятия по утилизации отходов 3 класса опасности</t>
  </si>
  <si>
    <t>11.1.05.R5191</t>
  </si>
  <si>
    <t>Субсидия на комплектования книжных фондов муниципальных библиотек</t>
  </si>
  <si>
    <t>13.1.02.85550</t>
  </si>
  <si>
    <t>Софинансирование местного бюджета на мероприятия по формированию городской среды в части  благоустройства территорий общего пользования</t>
  </si>
  <si>
    <t>06.1.02.84900</t>
  </si>
  <si>
    <t>Софинансирование местного бюджета на проведение капитального ремонта муниципальных учреждений культуры</t>
  </si>
  <si>
    <t>06.1.03.L5260</t>
  </si>
  <si>
    <t>03.5.01.00000</t>
  </si>
  <si>
    <t>03.5.01.86500</t>
  </si>
  <si>
    <t>04.1.02.84300</t>
  </si>
  <si>
    <t>04.1.02.00000</t>
  </si>
  <si>
    <t>Содействие развитию детских формирований как альтернативы участия подростков в неформальных молодежных объединениях</t>
  </si>
  <si>
    <t>04.3.03.00000</t>
  </si>
  <si>
    <t>04.3.03.84400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</si>
  <si>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</si>
  <si>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Мероприятия по противодействию злоупотреблению наркотиками</t>
  </si>
  <si>
    <t>02.3.01.00000</t>
  </si>
  <si>
    <t>02.3.01.L1000</t>
  </si>
  <si>
    <t>Разработка и реализация воспитательных программ</t>
  </si>
  <si>
    <t>02.3.01.82800</t>
  </si>
  <si>
    <t>ГАП "Переселение граждан из аварийного жилищного фонда городского округа город Переславль-Залесский" на 2019-2025 годы</t>
  </si>
  <si>
    <t>Приложение 4</t>
  </si>
  <si>
    <t>к решению Переславль-Залесской</t>
  </si>
  <si>
    <t>городской Думы</t>
  </si>
  <si>
    <t xml:space="preserve">от  № </t>
  </si>
  <si>
    <t xml:space="preserve"> Исполнение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2019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</si>
</sst>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  <numFmt numFmtId="166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165" fontId="4" fillId="2" borderId="1" xfId="1" applyNumberFormat="1" applyFont="1" applyFill="1" applyBorder="1" applyAlignment="1" applyProtection="1">
      <alignment wrapText="1"/>
      <protection hidden="1"/>
    </xf>
    <xf numFmtId="0" fontId="2" fillId="2" borderId="0" xfId="1" applyFont="1" applyFill="1"/>
    <xf numFmtId="0" fontId="2" fillId="2" borderId="0" xfId="1" applyFont="1" applyFill="1" applyAlignment="1">
      <alignment horizontal="center"/>
    </xf>
    <xf numFmtId="49" fontId="2" fillId="2" borderId="0" xfId="1" applyNumberFormat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2" fillId="2" borderId="0" xfId="1" applyFont="1" applyFill="1" applyAlignment="1">
      <alignment horizontal="right"/>
    </xf>
    <xf numFmtId="0" fontId="5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9" fontId="5" fillId="2" borderId="1" xfId="1" applyNumberFormat="1" applyFont="1" applyFill="1" applyBorder="1" applyAlignment="1">
      <alignment horizontal="center"/>
    </xf>
    <xf numFmtId="165" fontId="7" fillId="2" borderId="5" xfId="1" applyNumberFormat="1" applyFont="1" applyFill="1" applyBorder="1" applyAlignment="1" applyProtection="1">
      <alignment horizontal="center"/>
      <protection hidden="1"/>
    </xf>
    <xf numFmtId="43" fontId="5" fillId="2" borderId="1" xfId="1" applyNumberFormat="1" applyFont="1" applyFill="1" applyBorder="1"/>
    <xf numFmtId="164" fontId="2" fillId="2" borderId="0" xfId="1" applyNumberFormat="1" applyFont="1" applyFill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/>
    </xf>
    <xf numFmtId="43" fontId="2" fillId="2" borderId="1" xfId="1" applyNumberFormat="1" applyFont="1" applyFill="1" applyBorder="1"/>
    <xf numFmtId="165" fontId="4" fillId="2" borderId="1" xfId="1" applyNumberFormat="1" applyFont="1" applyFill="1" applyBorder="1" applyAlignment="1" applyProtection="1">
      <alignment horizontal="left" vertical="top" wrapText="1"/>
      <protection hidden="1"/>
    </xf>
    <xf numFmtId="165" fontId="4" fillId="2" borderId="5" xfId="1" applyNumberFormat="1" applyFont="1" applyFill="1" applyBorder="1" applyAlignment="1" applyProtection="1">
      <alignment horizontal="center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7" fillId="2" borderId="9" xfId="0" applyFont="1" applyFill="1" applyBorder="1" applyAlignment="1">
      <alignment horizontal="left" wrapText="1"/>
    </xf>
    <xf numFmtId="43" fontId="2" fillId="2" borderId="1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horizontal="left" vertical="top" wrapText="1"/>
      <protection hidden="1"/>
    </xf>
    <xf numFmtId="165" fontId="7" fillId="2" borderId="1" xfId="1" applyNumberFormat="1" applyFont="1" applyFill="1" applyBorder="1" applyAlignment="1" applyProtection="1">
      <alignment wrapText="1"/>
      <protection hidden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7" fillId="2" borderId="1" xfId="0" applyFont="1" applyFill="1" applyBorder="1"/>
    <xf numFmtId="49" fontId="7" fillId="2" borderId="3" xfId="1" applyNumberFormat="1" applyFont="1" applyFill="1" applyBorder="1" applyAlignment="1">
      <alignment horizontal="center"/>
    </xf>
    <xf numFmtId="165" fontId="4" fillId="2" borderId="1" xfId="1" applyNumberFormat="1" applyFont="1" applyFill="1" applyBorder="1" applyAlignment="1" applyProtection="1">
      <alignment horizontal="left" wrapText="1"/>
      <protection hidden="1"/>
    </xf>
    <xf numFmtId="0" fontId="4" fillId="2" borderId="1" xfId="0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165" fontId="4" fillId="2" borderId="4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1" applyNumberFormat="1" applyFont="1" applyFill="1" applyBorder="1" applyAlignment="1" applyProtection="1">
      <alignment horizontal="center" vertical="center"/>
      <protection hidden="1"/>
    </xf>
    <xf numFmtId="165" fontId="4" fillId="2" borderId="5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4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1" xfId="1" applyNumberFormat="1" applyFont="1" applyFill="1" applyBorder="1" applyAlignment="1">
      <alignment horizontal="center"/>
    </xf>
    <xf numFmtId="49" fontId="7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/>
    </xf>
    <xf numFmtId="0" fontId="2" fillId="2" borderId="5" xfId="1" applyFont="1" applyFill="1" applyBorder="1"/>
    <xf numFmtId="0" fontId="7" fillId="2" borderId="1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wrapText="1"/>
      <protection hidden="1"/>
    </xf>
    <xf numFmtId="49" fontId="7" fillId="2" borderId="2" xfId="1" applyNumberFormat="1" applyFont="1" applyFill="1" applyBorder="1" applyAlignment="1">
      <alignment horizontal="center"/>
    </xf>
    <xf numFmtId="165" fontId="4" fillId="2" borderId="6" xfId="1" applyNumberFormat="1" applyFont="1" applyFill="1" applyBorder="1" applyAlignment="1" applyProtection="1">
      <alignment horizont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Font="1" applyFill="1" applyBorder="1"/>
    <xf numFmtId="0" fontId="5" fillId="2" borderId="1" xfId="1" applyFont="1" applyFill="1" applyBorder="1" applyAlignment="1">
      <alignment horizontal="center"/>
    </xf>
    <xf numFmtId="0" fontId="5" fillId="2" borderId="8" xfId="0" applyFont="1" applyFill="1" applyBorder="1" applyAlignment="1">
      <alignment wrapText="1"/>
    </xf>
    <xf numFmtId="49" fontId="5" fillId="2" borderId="7" xfId="1" applyNumberFormat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wrapText="1"/>
      <protection hidden="1"/>
    </xf>
    <xf numFmtId="0" fontId="5" fillId="2" borderId="1" xfId="1" applyFont="1" applyFill="1" applyBorder="1" applyAlignment="1">
      <alignment wrapText="1"/>
    </xf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2" fillId="2" borderId="1" xfId="1" applyNumberFormat="1" applyFont="1" applyFill="1" applyBorder="1" applyAlignment="1">
      <alignment horizontal="center"/>
    </xf>
    <xf numFmtId="165" fontId="4" fillId="2" borderId="1" xfId="1" applyNumberFormat="1" applyFont="1" applyFill="1" applyBorder="1" applyAlignment="1" applyProtection="1">
      <alignment horizontal="center"/>
      <protection hidden="1"/>
    </xf>
    <xf numFmtId="165" fontId="2" fillId="2" borderId="1" xfId="1" applyNumberFormat="1" applyFont="1" applyFill="1" applyBorder="1" applyAlignment="1" applyProtection="1">
      <alignment horizontal="left" wrapText="1"/>
      <protection hidden="1"/>
    </xf>
    <xf numFmtId="0" fontId="5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4" fillId="2" borderId="4" xfId="1" applyFont="1" applyFill="1" applyBorder="1" applyAlignment="1">
      <alignment horizontal="center"/>
    </xf>
    <xf numFmtId="43" fontId="15" fillId="2" borderId="1" xfId="0" applyNumberFormat="1" applyFont="1" applyFill="1" applyBorder="1"/>
    <xf numFmtId="43" fontId="2" fillId="2" borderId="1" xfId="0" applyNumberFormat="1" applyFont="1" applyFill="1" applyBorder="1"/>
    <xf numFmtId="14" fontId="4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/>
    </xf>
    <xf numFmtId="0" fontId="8" fillId="2" borderId="1" xfId="1" applyFont="1" applyFill="1" applyBorder="1" applyAlignment="1">
      <alignment wrapText="1"/>
    </xf>
    <xf numFmtId="0" fontId="7" fillId="2" borderId="1" xfId="1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0" fontId="2" fillId="2" borderId="1" xfId="1" applyFont="1" applyFill="1" applyBorder="1"/>
    <xf numFmtId="0" fontId="7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/>
    </xf>
    <xf numFmtId="165" fontId="11" fillId="2" borderId="1" xfId="1" applyNumberFormat="1" applyFont="1" applyFill="1" applyBorder="1" applyAlignment="1" applyProtection="1">
      <alignment wrapText="1"/>
      <protection hidden="1"/>
    </xf>
    <xf numFmtId="49" fontId="8" fillId="2" borderId="1" xfId="1" applyNumberFormat="1" applyFont="1" applyFill="1" applyBorder="1" applyAlignment="1">
      <alignment horizontal="center"/>
    </xf>
    <xf numFmtId="43" fontId="10" fillId="2" borderId="1" xfId="0" applyNumberFormat="1" applyFont="1" applyFill="1" applyBorder="1"/>
    <xf numFmtId="165" fontId="9" fillId="2" borderId="1" xfId="1" applyNumberFormat="1" applyFont="1" applyFill="1" applyBorder="1" applyAlignment="1" applyProtection="1">
      <alignment horizontal="left" wrapText="1"/>
      <protection hidden="1"/>
    </xf>
    <xf numFmtId="165" fontId="12" fillId="2" borderId="1" xfId="1" applyNumberFormat="1" applyFont="1" applyFill="1" applyBorder="1" applyAlignment="1" applyProtection="1">
      <alignment wrapText="1"/>
      <protection hidden="1"/>
    </xf>
    <xf numFmtId="165" fontId="8" fillId="2" borderId="1" xfId="1" applyNumberFormat="1" applyFont="1" applyFill="1" applyBorder="1" applyAlignment="1" applyProtection="1">
      <alignment wrapText="1"/>
      <protection hidden="1"/>
    </xf>
    <xf numFmtId="43" fontId="14" fillId="2" borderId="1" xfId="1" applyNumberFormat="1" applyFont="1" applyFill="1" applyBorder="1"/>
    <xf numFmtId="0" fontId="4" fillId="2" borderId="10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5" fontId="5" fillId="2" borderId="1" xfId="1" applyNumberFormat="1" applyFont="1" applyFill="1" applyBorder="1" applyAlignment="1" applyProtection="1">
      <alignment vertical="center" wrapText="1"/>
      <protection hidden="1"/>
    </xf>
    <xf numFmtId="43" fontId="5" fillId="2" borderId="1" xfId="1" applyNumberFormat="1" applyFont="1" applyFill="1" applyBorder="1" applyAlignment="1">
      <alignment vertical="center"/>
    </xf>
    <xf numFmtId="43" fontId="2" fillId="2" borderId="1" xfId="1" applyNumberFormat="1" applyFont="1" applyFill="1" applyBorder="1" applyAlignment="1">
      <alignment vertical="center"/>
    </xf>
    <xf numFmtId="0" fontId="12" fillId="2" borderId="1" xfId="1" applyNumberFormat="1" applyFont="1" applyFill="1" applyBorder="1" applyAlignment="1" applyProtection="1">
      <alignment horizontal="left" vertical="top" wrapText="1"/>
      <protection hidden="1"/>
    </xf>
    <xf numFmtId="0" fontId="12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43" fontId="13" fillId="2" borderId="1" xfId="1" applyNumberFormat="1" applyFont="1" applyFill="1" applyBorder="1"/>
    <xf numFmtId="0" fontId="12" fillId="2" borderId="1" xfId="1" applyFont="1" applyFill="1" applyBorder="1" applyAlignment="1">
      <alignment wrapText="1"/>
    </xf>
    <xf numFmtId="0" fontId="4" fillId="2" borderId="1" xfId="1" applyFont="1" applyFill="1" applyBorder="1"/>
    <xf numFmtId="0" fontId="12" fillId="2" borderId="1" xfId="1" applyFont="1" applyFill="1" applyBorder="1" applyAlignment="1">
      <alignment horizontal="center"/>
    </xf>
    <xf numFmtId="0" fontId="12" fillId="2" borderId="5" xfId="1" applyFont="1" applyFill="1" applyBorder="1" applyAlignment="1">
      <alignment horizontal="center"/>
    </xf>
    <xf numFmtId="43" fontId="13" fillId="2" borderId="1" xfId="0" applyNumberFormat="1" applyFont="1" applyFill="1" applyBorder="1"/>
    <xf numFmtId="0" fontId="5" fillId="2" borderId="1" xfId="1" applyNumberFormat="1" applyFont="1" applyFill="1" applyBorder="1" applyAlignment="1" applyProtection="1">
      <alignment horizontal="center"/>
      <protection hidden="1"/>
    </xf>
    <xf numFmtId="0" fontId="4" fillId="2" borderId="5" xfId="1" applyNumberFormat="1" applyFont="1" applyFill="1" applyBorder="1" applyAlignment="1" applyProtection="1">
      <alignment horizontal="center"/>
      <protection hidden="1"/>
    </xf>
    <xf numFmtId="0" fontId="9" fillId="2" borderId="0" xfId="1" applyFont="1" applyFill="1"/>
    <xf numFmtId="166" fontId="2" fillId="2" borderId="0" xfId="1" applyNumberFormat="1" applyFont="1" applyFill="1"/>
    <xf numFmtId="165" fontId="2" fillId="2" borderId="1" xfId="1" applyNumberFormat="1" applyFont="1" applyFill="1" applyBorder="1" applyAlignment="1" applyProtection="1">
      <alignment wrapText="1"/>
      <protection hidden="1"/>
    </xf>
    <xf numFmtId="0" fontId="3" fillId="2" borderId="0" xfId="1" applyFont="1" applyFill="1" applyAlignment="1">
      <alignment horizontal="center" wrapText="1"/>
    </xf>
    <xf numFmtId="0" fontId="2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9"/>
  <sheetViews>
    <sheetView tabSelected="1" view="pageBreakPreview" zoomScaleNormal="100" zoomScaleSheetLayoutView="100" workbookViewId="0">
      <selection activeCell="F7" sqref="F7"/>
    </sheetView>
  </sheetViews>
  <sheetFormatPr defaultRowHeight="12.75" x14ac:dyDescent="0.2"/>
  <cols>
    <col min="1" max="1" width="80.5703125" style="114" customWidth="1"/>
    <col min="2" max="2" width="14.7109375" style="4" customWidth="1"/>
    <col min="3" max="3" width="8.140625" style="5" customWidth="1"/>
    <col min="4" max="4" width="19.42578125" style="2" customWidth="1"/>
    <col min="5" max="240" width="9.140625" style="2"/>
    <col min="241" max="241" width="51" style="2" customWidth="1"/>
    <col min="242" max="242" width="8.28515625" style="2" customWidth="1"/>
    <col min="243" max="243" width="14" style="2" customWidth="1"/>
    <col min="244" max="244" width="9.5703125" style="2" customWidth="1"/>
    <col min="245" max="245" width="8.140625" style="2" customWidth="1"/>
    <col min="246" max="246" width="17.42578125" style="2" bestFit="1" customWidth="1"/>
    <col min="247" max="247" width="20.5703125" style="2" customWidth="1"/>
    <col min="248" max="248" width="17.42578125" style="2" bestFit="1" customWidth="1"/>
    <col min="249" max="249" width="9.140625" style="2"/>
    <col min="250" max="250" width="15" style="2" bestFit="1" customWidth="1"/>
    <col min="251" max="496" width="9.140625" style="2"/>
    <col min="497" max="497" width="51" style="2" customWidth="1"/>
    <col min="498" max="498" width="8.28515625" style="2" customWidth="1"/>
    <col min="499" max="499" width="14" style="2" customWidth="1"/>
    <col min="500" max="500" width="9.5703125" style="2" customWidth="1"/>
    <col min="501" max="501" width="8.140625" style="2" customWidth="1"/>
    <col min="502" max="502" width="17.42578125" style="2" bestFit="1" customWidth="1"/>
    <col min="503" max="503" width="20.5703125" style="2" customWidth="1"/>
    <col min="504" max="504" width="17.42578125" style="2" bestFit="1" customWidth="1"/>
    <col min="505" max="505" width="9.140625" style="2"/>
    <col min="506" max="506" width="15" style="2" bestFit="1" customWidth="1"/>
    <col min="507" max="752" width="9.140625" style="2"/>
    <col min="753" max="753" width="51" style="2" customWidth="1"/>
    <col min="754" max="754" width="8.28515625" style="2" customWidth="1"/>
    <col min="755" max="755" width="14" style="2" customWidth="1"/>
    <col min="756" max="756" width="9.5703125" style="2" customWidth="1"/>
    <col min="757" max="757" width="8.140625" style="2" customWidth="1"/>
    <col min="758" max="758" width="17.42578125" style="2" bestFit="1" customWidth="1"/>
    <col min="759" max="759" width="20.5703125" style="2" customWidth="1"/>
    <col min="760" max="760" width="17.42578125" style="2" bestFit="1" customWidth="1"/>
    <col min="761" max="761" width="9.140625" style="2"/>
    <col min="762" max="762" width="15" style="2" bestFit="1" customWidth="1"/>
    <col min="763" max="1008" width="9.140625" style="2"/>
    <col min="1009" max="1009" width="51" style="2" customWidth="1"/>
    <col min="1010" max="1010" width="8.28515625" style="2" customWidth="1"/>
    <col min="1011" max="1011" width="14" style="2" customWidth="1"/>
    <col min="1012" max="1012" width="9.5703125" style="2" customWidth="1"/>
    <col min="1013" max="1013" width="8.140625" style="2" customWidth="1"/>
    <col min="1014" max="1014" width="17.42578125" style="2" bestFit="1" customWidth="1"/>
    <col min="1015" max="1015" width="20.5703125" style="2" customWidth="1"/>
    <col min="1016" max="1016" width="17.42578125" style="2" bestFit="1" customWidth="1"/>
    <col min="1017" max="1017" width="9.140625" style="2"/>
    <col min="1018" max="1018" width="15" style="2" bestFit="1" customWidth="1"/>
    <col min="1019" max="1264" width="9.140625" style="2"/>
    <col min="1265" max="1265" width="51" style="2" customWidth="1"/>
    <col min="1266" max="1266" width="8.28515625" style="2" customWidth="1"/>
    <col min="1267" max="1267" width="14" style="2" customWidth="1"/>
    <col min="1268" max="1268" width="9.5703125" style="2" customWidth="1"/>
    <col min="1269" max="1269" width="8.140625" style="2" customWidth="1"/>
    <col min="1270" max="1270" width="17.42578125" style="2" bestFit="1" customWidth="1"/>
    <col min="1271" max="1271" width="20.5703125" style="2" customWidth="1"/>
    <col min="1272" max="1272" width="17.42578125" style="2" bestFit="1" customWidth="1"/>
    <col min="1273" max="1273" width="9.140625" style="2"/>
    <col min="1274" max="1274" width="15" style="2" bestFit="1" customWidth="1"/>
    <col min="1275" max="1520" width="9.140625" style="2"/>
    <col min="1521" max="1521" width="51" style="2" customWidth="1"/>
    <col min="1522" max="1522" width="8.28515625" style="2" customWidth="1"/>
    <col min="1523" max="1523" width="14" style="2" customWidth="1"/>
    <col min="1524" max="1524" width="9.5703125" style="2" customWidth="1"/>
    <col min="1525" max="1525" width="8.140625" style="2" customWidth="1"/>
    <col min="1526" max="1526" width="17.42578125" style="2" bestFit="1" customWidth="1"/>
    <col min="1527" max="1527" width="20.5703125" style="2" customWidth="1"/>
    <col min="1528" max="1528" width="17.42578125" style="2" bestFit="1" customWidth="1"/>
    <col min="1529" max="1529" width="9.140625" style="2"/>
    <col min="1530" max="1530" width="15" style="2" bestFit="1" customWidth="1"/>
    <col min="1531" max="1776" width="9.140625" style="2"/>
    <col min="1777" max="1777" width="51" style="2" customWidth="1"/>
    <col min="1778" max="1778" width="8.28515625" style="2" customWidth="1"/>
    <col min="1779" max="1779" width="14" style="2" customWidth="1"/>
    <col min="1780" max="1780" width="9.5703125" style="2" customWidth="1"/>
    <col min="1781" max="1781" width="8.140625" style="2" customWidth="1"/>
    <col min="1782" max="1782" width="17.42578125" style="2" bestFit="1" customWidth="1"/>
    <col min="1783" max="1783" width="20.5703125" style="2" customWidth="1"/>
    <col min="1784" max="1784" width="17.42578125" style="2" bestFit="1" customWidth="1"/>
    <col min="1785" max="1785" width="9.140625" style="2"/>
    <col min="1786" max="1786" width="15" style="2" bestFit="1" customWidth="1"/>
    <col min="1787" max="2032" width="9.140625" style="2"/>
    <col min="2033" max="2033" width="51" style="2" customWidth="1"/>
    <col min="2034" max="2034" width="8.28515625" style="2" customWidth="1"/>
    <col min="2035" max="2035" width="14" style="2" customWidth="1"/>
    <col min="2036" max="2036" width="9.5703125" style="2" customWidth="1"/>
    <col min="2037" max="2037" width="8.140625" style="2" customWidth="1"/>
    <col min="2038" max="2038" width="17.42578125" style="2" bestFit="1" customWidth="1"/>
    <col min="2039" max="2039" width="20.5703125" style="2" customWidth="1"/>
    <col min="2040" max="2040" width="17.42578125" style="2" bestFit="1" customWidth="1"/>
    <col min="2041" max="2041" width="9.140625" style="2"/>
    <col min="2042" max="2042" width="15" style="2" bestFit="1" customWidth="1"/>
    <col min="2043" max="2288" width="9.140625" style="2"/>
    <col min="2289" max="2289" width="51" style="2" customWidth="1"/>
    <col min="2290" max="2290" width="8.28515625" style="2" customWidth="1"/>
    <col min="2291" max="2291" width="14" style="2" customWidth="1"/>
    <col min="2292" max="2292" width="9.5703125" style="2" customWidth="1"/>
    <col min="2293" max="2293" width="8.140625" style="2" customWidth="1"/>
    <col min="2294" max="2294" width="17.42578125" style="2" bestFit="1" customWidth="1"/>
    <col min="2295" max="2295" width="20.5703125" style="2" customWidth="1"/>
    <col min="2296" max="2296" width="17.42578125" style="2" bestFit="1" customWidth="1"/>
    <col min="2297" max="2297" width="9.140625" style="2"/>
    <col min="2298" max="2298" width="15" style="2" bestFit="1" customWidth="1"/>
    <col min="2299" max="2544" width="9.140625" style="2"/>
    <col min="2545" max="2545" width="51" style="2" customWidth="1"/>
    <col min="2546" max="2546" width="8.28515625" style="2" customWidth="1"/>
    <col min="2547" max="2547" width="14" style="2" customWidth="1"/>
    <col min="2548" max="2548" width="9.5703125" style="2" customWidth="1"/>
    <col min="2549" max="2549" width="8.140625" style="2" customWidth="1"/>
    <col min="2550" max="2550" width="17.42578125" style="2" bestFit="1" customWidth="1"/>
    <col min="2551" max="2551" width="20.5703125" style="2" customWidth="1"/>
    <col min="2552" max="2552" width="17.42578125" style="2" bestFit="1" customWidth="1"/>
    <col min="2553" max="2553" width="9.140625" style="2"/>
    <col min="2554" max="2554" width="15" style="2" bestFit="1" customWidth="1"/>
    <col min="2555" max="2800" width="9.140625" style="2"/>
    <col min="2801" max="2801" width="51" style="2" customWidth="1"/>
    <col min="2802" max="2802" width="8.28515625" style="2" customWidth="1"/>
    <col min="2803" max="2803" width="14" style="2" customWidth="1"/>
    <col min="2804" max="2804" width="9.5703125" style="2" customWidth="1"/>
    <col min="2805" max="2805" width="8.140625" style="2" customWidth="1"/>
    <col min="2806" max="2806" width="17.42578125" style="2" bestFit="1" customWidth="1"/>
    <col min="2807" max="2807" width="20.5703125" style="2" customWidth="1"/>
    <col min="2808" max="2808" width="17.42578125" style="2" bestFit="1" customWidth="1"/>
    <col min="2809" max="2809" width="9.140625" style="2"/>
    <col min="2810" max="2810" width="15" style="2" bestFit="1" customWidth="1"/>
    <col min="2811" max="3056" width="9.140625" style="2"/>
    <col min="3057" max="3057" width="51" style="2" customWidth="1"/>
    <col min="3058" max="3058" width="8.28515625" style="2" customWidth="1"/>
    <col min="3059" max="3059" width="14" style="2" customWidth="1"/>
    <col min="3060" max="3060" width="9.5703125" style="2" customWidth="1"/>
    <col min="3061" max="3061" width="8.140625" style="2" customWidth="1"/>
    <col min="3062" max="3062" width="17.42578125" style="2" bestFit="1" customWidth="1"/>
    <col min="3063" max="3063" width="20.5703125" style="2" customWidth="1"/>
    <col min="3064" max="3064" width="17.42578125" style="2" bestFit="1" customWidth="1"/>
    <col min="3065" max="3065" width="9.140625" style="2"/>
    <col min="3066" max="3066" width="15" style="2" bestFit="1" customWidth="1"/>
    <col min="3067" max="3312" width="9.140625" style="2"/>
    <col min="3313" max="3313" width="51" style="2" customWidth="1"/>
    <col min="3314" max="3314" width="8.28515625" style="2" customWidth="1"/>
    <col min="3315" max="3315" width="14" style="2" customWidth="1"/>
    <col min="3316" max="3316" width="9.5703125" style="2" customWidth="1"/>
    <col min="3317" max="3317" width="8.140625" style="2" customWidth="1"/>
    <col min="3318" max="3318" width="17.42578125" style="2" bestFit="1" customWidth="1"/>
    <col min="3319" max="3319" width="20.5703125" style="2" customWidth="1"/>
    <col min="3320" max="3320" width="17.42578125" style="2" bestFit="1" customWidth="1"/>
    <col min="3321" max="3321" width="9.140625" style="2"/>
    <col min="3322" max="3322" width="15" style="2" bestFit="1" customWidth="1"/>
    <col min="3323" max="3568" width="9.140625" style="2"/>
    <col min="3569" max="3569" width="51" style="2" customWidth="1"/>
    <col min="3570" max="3570" width="8.28515625" style="2" customWidth="1"/>
    <col min="3571" max="3571" width="14" style="2" customWidth="1"/>
    <col min="3572" max="3572" width="9.5703125" style="2" customWidth="1"/>
    <col min="3573" max="3573" width="8.140625" style="2" customWidth="1"/>
    <col min="3574" max="3574" width="17.42578125" style="2" bestFit="1" customWidth="1"/>
    <col min="3575" max="3575" width="20.5703125" style="2" customWidth="1"/>
    <col min="3576" max="3576" width="17.42578125" style="2" bestFit="1" customWidth="1"/>
    <col min="3577" max="3577" width="9.140625" style="2"/>
    <col min="3578" max="3578" width="15" style="2" bestFit="1" customWidth="1"/>
    <col min="3579" max="3824" width="9.140625" style="2"/>
    <col min="3825" max="3825" width="51" style="2" customWidth="1"/>
    <col min="3826" max="3826" width="8.28515625" style="2" customWidth="1"/>
    <col min="3827" max="3827" width="14" style="2" customWidth="1"/>
    <col min="3828" max="3828" width="9.5703125" style="2" customWidth="1"/>
    <col min="3829" max="3829" width="8.140625" style="2" customWidth="1"/>
    <col min="3830" max="3830" width="17.42578125" style="2" bestFit="1" customWidth="1"/>
    <col min="3831" max="3831" width="20.5703125" style="2" customWidth="1"/>
    <col min="3832" max="3832" width="17.42578125" style="2" bestFit="1" customWidth="1"/>
    <col min="3833" max="3833" width="9.140625" style="2"/>
    <col min="3834" max="3834" width="15" style="2" bestFit="1" customWidth="1"/>
    <col min="3835" max="4080" width="9.140625" style="2"/>
    <col min="4081" max="4081" width="51" style="2" customWidth="1"/>
    <col min="4082" max="4082" width="8.28515625" style="2" customWidth="1"/>
    <col min="4083" max="4083" width="14" style="2" customWidth="1"/>
    <col min="4084" max="4084" width="9.5703125" style="2" customWidth="1"/>
    <col min="4085" max="4085" width="8.140625" style="2" customWidth="1"/>
    <col min="4086" max="4086" width="17.42578125" style="2" bestFit="1" customWidth="1"/>
    <col min="4087" max="4087" width="20.5703125" style="2" customWidth="1"/>
    <col min="4088" max="4088" width="17.42578125" style="2" bestFit="1" customWidth="1"/>
    <col min="4089" max="4089" width="9.140625" style="2"/>
    <col min="4090" max="4090" width="15" style="2" bestFit="1" customWidth="1"/>
    <col min="4091" max="4336" width="9.140625" style="2"/>
    <col min="4337" max="4337" width="51" style="2" customWidth="1"/>
    <col min="4338" max="4338" width="8.28515625" style="2" customWidth="1"/>
    <col min="4339" max="4339" width="14" style="2" customWidth="1"/>
    <col min="4340" max="4340" width="9.5703125" style="2" customWidth="1"/>
    <col min="4341" max="4341" width="8.140625" style="2" customWidth="1"/>
    <col min="4342" max="4342" width="17.42578125" style="2" bestFit="1" customWidth="1"/>
    <col min="4343" max="4343" width="20.5703125" style="2" customWidth="1"/>
    <col min="4344" max="4344" width="17.42578125" style="2" bestFit="1" customWidth="1"/>
    <col min="4345" max="4345" width="9.140625" style="2"/>
    <col min="4346" max="4346" width="15" style="2" bestFit="1" customWidth="1"/>
    <col min="4347" max="4592" width="9.140625" style="2"/>
    <col min="4593" max="4593" width="51" style="2" customWidth="1"/>
    <col min="4594" max="4594" width="8.28515625" style="2" customWidth="1"/>
    <col min="4595" max="4595" width="14" style="2" customWidth="1"/>
    <col min="4596" max="4596" width="9.5703125" style="2" customWidth="1"/>
    <col min="4597" max="4597" width="8.140625" style="2" customWidth="1"/>
    <col min="4598" max="4598" width="17.42578125" style="2" bestFit="1" customWidth="1"/>
    <col min="4599" max="4599" width="20.5703125" style="2" customWidth="1"/>
    <col min="4600" max="4600" width="17.42578125" style="2" bestFit="1" customWidth="1"/>
    <col min="4601" max="4601" width="9.140625" style="2"/>
    <col min="4602" max="4602" width="15" style="2" bestFit="1" customWidth="1"/>
    <col min="4603" max="4848" width="9.140625" style="2"/>
    <col min="4849" max="4849" width="51" style="2" customWidth="1"/>
    <col min="4850" max="4850" width="8.28515625" style="2" customWidth="1"/>
    <col min="4851" max="4851" width="14" style="2" customWidth="1"/>
    <col min="4852" max="4852" width="9.5703125" style="2" customWidth="1"/>
    <col min="4853" max="4853" width="8.140625" style="2" customWidth="1"/>
    <col min="4854" max="4854" width="17.42578125" style="2" bestFit="1" customWidth="1"/>
    <col min="4855" max="4855" width="20.5703125" style="2" customWidth="1"/>
    <col min="4856" max="4856" width="17.42578125" style="2" bestFit="1" customWidth="1"/>
    <col min="4857" max="4857" width="9.140625" style="2"/>
    <col min="4858" max="4858" width="15" style="2" bestFit="1" customWidth="1"/>
    <col min="4859" max="5104" width="9.140625" style="2"/>
    <col min="5105" max="5105" width="51" style="2" customWidth="1"/>
    <col min="5106" max="5106" width="8.28515625" style="2" customWidth="1"/>
    <col min="5107" max="5107" width="14" style="2" customWidth="1"/>
    <col min="5108" max="5108" width="9.5703125" style="2" customWidth="1"/>
    <col min="5109" max="5109" width="8.140625" style="2" customWidth="1"/>
    <col min="5110" max="5110" width="17.42578125" style="2" bestFit="1" customWidth="1"/>
    <col min="5111" max="5111" width="20.5703125" style="2" customWidth="1"/>
    <col min="5112" max="5112" width="17.42578125" style="2" bestFit="1" customWidth="1"/>
    <col min="5113" max="5113" width="9.140625" style="2"/>
    <col min="5114" max="5114" width="15" style="2" bestFit="1" customWidth="1"/>
    <col min="5115" max="5360" width="9.140625" style="2"/>
    <col min="5361" max="5361" width="51" style="2" customWidth="1"/>
    <col min="5362" max="5362" width="8.28515625" style="2" customWidth="1"/>
    <col min="5363" max="5363" width="14" style="2" customWidth="1"/>
    <col min="5364" max="5364" width="9.5703125" style="2" customWidth="1"/>
    <col min="5365" max="5365" width="8.140625" style="2" customWidth="1"/>
    <col min="5366" max="5366" width="17.42578125" style="2" bestFit="1" customWidth="1"/>
    <col min="5367" max="5367" width="20.5703125" style="2" customWidth="1"/>
    <col min="5368" max="5368" width="17.42578125" style="2" bestFit="1" customWidth="1"/>
    <col min="5369" max="5369" width="9.140625" style="2"/>
    <col min="5370" max="5370" width="15" style="2" bestFit="1" customWidth="1"/>
    <col min="5371" max="5616" width="9.140625" style="2"/>
    <col min="5617" max="5617" width="51" style="2" customWidth="1"/>
    <col min="5618" max="5618" width="8.28515625" style="2" customWidth="1"/>
    <col min="5619" max="5619" width="14" style="2" customWidth="1"/>
    <col min="5620" max="5620" width="9.5703125" style="2" customWidth="1"/>
    <col min="5621" max="5621" width="8.140625" style="2" customWidth="1"/>
    <col min="5622" max="5622" width="17.42578125" style="2" bestFit="1" customWidth="1"/>
    <col min="5623" max="5623" width="20.5703125" style="2" customWidth="1"/>
    <col min="5624" max="5624" width="17.42578125" style="2" bestFit="1" customWidth="1"/>
    <col min="5625" max="5625" width="9.140625" style="2"/>
    <col min="5626" max="5626" width="15" style="2" bestFit="1" customWidth="1"/>
    <col min="5627" max="5872" width="9.140625" style="2"/>
    <col min="5873" max="5873" width="51" style="2" customWidth="1"/>
    <col min="5874" max="5874" width="8.28515625" style="2" customWidth="1"/>
    <col min="5875" max="5875" width="14" style="2" customWidth="1"/>
    <col min="5876" max="5876" width="9.5703125" style="2" customWidth="1"/>
    <col min="5877" max="5877" width="8.140625" style="2" customWidth="1"/>
    <col min="5878" max="5878" width="17.42578125" style="2" bestFit="1" customWidth="1"/>
    <col min="5879" max="5879" width="20.5703125" style="2" customWidth="1"/>
    <col min="5880" max="5880" width="17.42578125" style="2" bestFit="1" customWidth="1"/>
    <col min="5881" max="5881" width="9.140625" style="2"/>
    <col min="5882" max="5882" width="15" style="2" bestFit="1" customWidth="1"/>
    <col min="5883" max="6128" width="9.140625" style="2"/>
    <col min="6129" max="6129" width="51" style="2" customWidth="1"/>
    <col min="6130" max="6130" width="8.28515625" style="2" customWidth="1"/>
    <col min="6131" max="6131" width="14" style="2" customWidth="1"/>
    <col min="6132" max="6132" width="9.5703125" style="2" customWidth="1"/>
    <col min="6133" max="6133" width="8.140625" style="2" customWidth="1"/>
    <col min="6134" max="6134" width="17.42578125" style="2" bestFit="1" customWidth="1"/>
    <col min="6135" max="6135" width="20.5703125" style="2" customWidth="1"/>
    <col min="6136" max="6136" width="17.42578125" style="2" bestFit="1" customWidth="1"/>
    <col min="6137" max="6137" width="9.140625" style="2"/>
    <col min="6138" max="6138" width="15" style="2" bestFit="1" customWidth="1"/>
    <col min="6139" max="6384" width="9.140625" style="2"/>
    <col min="6385" max="6385" width="51" style="2" customWidth="1"/>
    <col min="6386" max="6386" width="8.28515625" style="2" customWidth="1"/>
    <col min="6387" max="6387" width="14" style="2" customWidth="1"/>
    <col min="6388" max="6388" width="9.5703125" style="2" customWidth="1"/>
    <col min="6389" max="6389" width="8.140625" style="2" customWidth="1"/>
    <col min="6390" max="6390" width="17.42578125" style="2" bestFit="1" customWidth="1"/>
    <col min="6391" max="6391" width="20.5703125" style="2" customWidth="1"/>
    <col min="6392" max="6392" width="17.42578125" style="2" bestFit="1" customWidth="1"/>
    <col min="6393" max="6393" width="9.140625" style="2"/>
    <col min="6394" max="6394" width="15" style="2" bestFit="1" customWidth="1"/>
    <col min="6395" max="6640" width="9.140625" style="2"/>
    <col min="6641" max="6641" width="51" style="2" customWidth="1"/>
    <col min="6642" max="6642" width="8.28515625" style="2" customWidth="1"/>
    <col min="6643" max="6643" width="14" style="2" customWidth="1"/>
    <col min="6644" max="6644" width="9.5703125" style="2" customWidth="1"/>
    <col min="6645" max="6645" width="8.140625" style="2" customWidth="1"/>
    <col min="6646" max="6646" width="17.42578125" style="2" bestFit="1" customWidth="1"/>
    <col min="6647" max="6647" width="20.5703125" style="2" customWidth="1"/>
    <col min="6648" max="6648" width="17.42578125" style="2" bestFit="1" customWidth="1"/>
    <col min="6649" max="6649" width="9.140625" style="2"/>
    <col min="6650" max="6650" width="15" style="2" bestFit="1" customWidth="1"/>
    <col min="6651" max="6896" width="9.140625" style="2"/>
    <col min="6897" max="6897" width="51" style="2" customWidth="1"/>
    <col min="6898" max="6898" width="8.28515625" style="2" customWidth="1"/>
    <col min="6899" max="6899" width="14" style="2" customWidth="1"/>
    <col min="6900" max="6900" width="9.5703125" style="2" customWidth="1"/>
    <col min="6901" max="6901" width="8.140625" style="2" customWidth="1"/>
    <col min="6902" max="6902" width="17.42578125" style="2" bestFit="1" customWidth="1"/>
    <col min="6903" max="6903" width="20.5703125" style="2" customWidth="1"/>
    <col min="6904" max="6904" width="17.42578125" style="2" bestFit="1" customWidth="1"/>
    <col min="6905" max="6905" width="9.140625" style="2"/>
    <col min="6906" max="6906" width="15" style="2" bestFit="1" customWidth="1"/>
    <col min="6907" max="7152" width="9.140625" style="2"/>
    <col min="7153" max="7153" width="51" style="2" customWidth="1"/>
    <col min="7154" max="7154" width="8.28515625" style="2" customWidth="1"/>
    <col min="7155" max="7155" width="14" style="2" customWidth="1"/>
    <col min="7156" max="7156" width="9.5703125" style="2" customWidth="1"/>
    <col min="7157" max="7157" width="8.140625" style="2" customWidth="1"/>
    <col min="7158" max="7158" width="17.42578125" style="2" bestFit="1" customWidth="1"/>
    <col min="7159" max="7159" width="20.5703125" style="2" customWidth="1"/>
    <col min="7160" max="7160" width="17.42578125" style="2" bestFit="1" customWidth="1"/>
    <col min="7161" max="7161" width="9.140625" style="2"/>
    <col min="7162" max="7162" width="15" style="2" bestFit="1" customWidth="1"/>
    <col min="7163" max="7408" width="9.140625" style="2"/>
    <col min="7409" max="7409" width="51" style="2" customWidth="1"/>
    <col min="7410" max="7410" width="8.28515625" style="2" customWidth="1"/>
    <col min="7411" max="7411" width="14" style="2" customWidth="1"/>
    <col min="7412" max="7412" width="9.5703125" style="2" customWidth="1"/>
    <col min="7413" max="7413" width="8.140625" style="2" customWidth="1"/>
    <col min="7414" max="7414" width="17.42578125" style="2" bestFit="1" customWidth="1"/>
    <col min="7415" max="7415" width="20.5703125" style="2" customWidth="1"/>
    <col min="7416" max="7416" width="17.42578125" style="2" bestFit="1" customWidth="1"/>
    <col min="7417" max="7417" width="9.140625" style="2"/>
    <col min="7418" max="7418" width="15" style="2" bestFit="1" customWidth="1"/>
    <col min="7419" max="7664" width="9.140625" style="2"/>
    <col min="7665" max="7665" width="51" style="2" customWidth="1"/>
    <col min="7666" max="7666" width="8.28515625" style="2" customWidth="1"/>
    <col min="7667" max="7667" width="14" style="2" customWidth="1"/>
    <col min="7668" max="7668" width="9.5703125" style="2" customWidth="1"/>
    <col min="7669" max="7669" width="8.140625" style="2" customWidth="1"/>
    <col min="7670" max="7670" width="17.42578125" style="2" bestFit="1" customWidth="1"/>
    <col min="7671" max="7671" width="20.5703125" style="2" customWidth="1"/>
    <col min="7672" max="7672" width="17.42578125" style="2" bestFit="1" customWidth="1"/>
    <col min="7673" max="7673" width="9.140625" style="2"/>
    <col min="7674" max="7674" width="15" style="2" bestFit="1" customWidth="1"/>
    <col min="7675" max="7920" width="9.140625" style="2"/>
    <col min="7921" max="7921" width="51" style="2" customWidth="1"/>
    <col min="7922" max="7922" width="8.28515625" style="2" customWidth="1"/>
    <col min="7923" max="7923" width="14" style="2" customWidth="1"/>
    <col min="7924" max="7924" width="9.5703125" style="2" customWidth="1"/>
    <col min="7925" max="7925" width="8.140625" style="2" customWidth="1"/>
    <col min="7926" max="7926" width="17.42578125" style="2" bestFit="1" customWidth="1"/>
    <col min="7927" max="7927" width="20.5703125" style="2" customWidth="1"/>
    <col min="7928" max="7928" width="17.42578125" style="2" bestFit="1" customWidth="1"/>
    <col min="7929" max="7929" width="9.140625" style="2"/>
    <col min="7930" max="7930" width="15" style="2" bestFit="1" customWidth="1"/>
    <col min="7931" max="8176" width="9.140625" style="2"/>
    <col min="8177" max="8177" width="51" style="2" customWidth="1"/>
    <col min="8178" max="8178" width="8.28515625" style="2" customWidth="1"/>
    <col min="8179" max="8179" width="14" style="2" customWidth="1"/>
    <col min="8180" max="8180" width="9.5703125" style="2" customWidth="1"/>
    <col min="8181" max="8181" width="8.140625" style="2" customWidth="1"/>
    <col min="8182" max="8182" width="17.42578125" style="2" bestFit="1" customWidth="1"/>
    <col min="8183" max="8183" width="20.5703125" style="2" customWidth="1"/>
    <col min="8184" max="8184" width="17.42578125" style="2" bestFit="1" customWidth="1"/>
    <col min="8185" max="8185" width="9.140625" style="2"/>
    <col min="8186" max="8186" width="15" style="2" bestFit="1" customWidth="1"/>
    <col min="8187" max="8432" width="9.140625" style="2"/>
    <col min="8433" max="8433" width="51" style="2" customWidth="1"/>
    <col min="8434" max="8434" width="8.28515625" style="2" customWidth="1"/>
    <col min="8435" max="8435" width="14" style="2" customWidth="1"/>
    <col min="8436" max="8436" width="9.5703125" style="2" customWidth="1"/>
    <col min="8437" max="8437" width="8.140625" style="2" customWidth="1"/>
    <col min="8438" max="8438" width="17.42578125" style="2" bestFit="1" customWidth="1"/>
    <col min="8439" max="8439" width="20.5703125" style="2" customWidth="1"/>
    <col min="8440" max="8440" width="17.42578125" style="2" bestFit="1" customWidth="1"/>
    <col min="8441" max="8441" width="9.140625" style="2"/>
    <col min="8442" max="8442" width="15" style="2" bestFit="1" customWidth="1"/>
    <col min="8443" max="8688" width="9.140625" style="2"/>
    <col min="8689" max="8689" width="51" style="2" customWidth="1"/>
    <col min="8690" max="8690" width="8.28515625" style="2" customWidth="1"/>
    <col min="8691" max="8691" width="14" style="2" customWidth="1"/>
    <col min="8692" max="8692" width="9.5703125" style="2" customWidth="1"/>
    <col min="8693" max="8693" width="8.140625" style="2" customWidth="1"/>
    <col min="8694" max="8694" width="17.42578125" style="2" bestFit="1" customWidth="1"/>
    <col min="8695" max="8695" width="20.5703125" style="2" customWidth="1"/>
    <col min="8696" max="8696" width="17.42578125" style="2" bestFit="1" customWidth="1"/>
    <col min="8697" max="8697" width="9.140625" style="2"/>
    <col min="8698" max="8698" width="15" style="2" bestFit="1" customWidth="1"/>
    <col min="8699" max="8944" width="9.140625" style="2"/>
    <col min="8945" max="8945" width="51" style="2" customWidth="1"/>
    <col min="8946" max="8946" width="8.28515625" style="2" customWidth="1"/>
    <col min="8947" max="8947" width="14" style="2" customWidth="1"/>
    <col min="8948" max="8948" width="9.5703125" style="2" customWidth="1"/>
    <col min="8949" max="8949" width="8.140625" style="2" customWidth="1"/>
    <col min="8950" max="8950" width="17.42578125" style="2" bestFit="1" customWidth="1"/>
    <col min="8951" max="8951" width="20.5703125" style="2" customWidth="1"/>
    <col min="8952" max="8952" width="17.42578125" style="2" bestFit="1" customWidth="1"/>
    <col min="8953" max="8953" width="9.140625" style="2"/>
    <col min="8954" max="8954" width="15" style="2" bestFit="1" customWidth="1"/>
    <col min="8955" max="9200" width="9.140625" style="2"/>
    <col min="9201" max="9201" width="51" style="2" customWidth="1"/>
    <col min="9202" max="9202" width="8.28515625" style="2" customWidth="1"/>
    <col min="9203" max="9203" width="14" style="2" customWidth="1"/>
    <col min="9204" max="9204" width="9.5703125" style="2" customWidth="1"/>
    <col min="9205" max="9205" width="8.140625" style="2" customWidth="1"/>
    <col min="9206" max="9206" width="17.42578125" style="2" bestFit="1" customWidth="1"/>
    <col min="9207" max="9207" width="20.5703125" style="2" customWidth="1"/>
    <col min="9208" max="9208" width="17.42578125" style="2" bestFit="1" customWidth="1"/>
    <col min="9209" max="9209" width="9.140625" style="2"/>
    <col min="9210" max="9210" width="15" style="2" bestFit="1" customWidth="1"/>
    <col min="9211" max="9456" width="9.140625" style="2"/>
    <col min="9457" max="9457" width="51" style="2" customWidth="1"/>
    <col min="9458" max="9458" width="8.28515625" style="2" customWidth="1"/>
    <col min="9459" max="9459" width="14" style="2" customWidth="1"/>
    <col min="9460" max="9460" width="9.5703125" style="2" customWidth="1"/>
    <col min="9461" max="9461" width="8.140625" style="2" customWidth="1"/>
    <col min="9462" max="9462" width="17.42578125" style="2" bestFit="1" customWidth="1"/>
    <col min="9463" max="9463" width="20.5703125" style="2" customWidth="1"/>
    <col min="9464" max="9464" width="17.42578125" style="2" bestFit="1" customWidth="1"/>
    <col min="9465" max="9465" width="9.140625" style="2"/>
    <col min="9466" max="9466" width="15" style="2" bestFit="1" customWidth="1"/>
    <col min="9467" max="9712" width="9.140625" style="2"/>
    <col min="9713" max="9713" width="51" style="2" customWidth="1"/>
    <col min="9714" max="9714" width="8.28515625" style="2" customWidth="1"/>
    <col min="9715" max="9715" width="14" style="2" customWidth="1"/>
    <col min="9716" max="9716" width="9.5703125" style="2" customWidth="1"/>
    <col min="9717" max="9717" width="8.140625" style="2" customWidth="1"/>
    <col min="9718" max="9718" width="17.42578125" style="2" bestFit="1" customWidth="1"/>
    <col min="9719" max="9719" width="20.5703125" style="2" customWidth="1"/>
    <col min="9720" max="9720" width="17.42578125" style="2" bestFit="1" customWidth="1"/>
    <col min="9721" max="9721" width="9.140625" style="2"/>
    <col min="9722" max="9722" width="15" style="2" bestFit="1" customWidth="1"/>
    <col min="9723" max="9968" width="9.140625" style="2"/>
    <col min="9969" max="9969" width="51" style="2" customWidth="1"/>
    <col min="9970" max="9970" width="8.28515625" style="2" customWidth="1"/>
    <col min="9971" max="9971" width="14" style="2" customWidth="1"/>
    <col min="9972" max="9972" width="9.5703125" style="2" customWidth="1"/>
    <col min="9973" max="9973" width="8.140625" style="2" customWidth="1"/>
    <col min="9974" max="9974" width="17.42578125" style="2" bestFit="1" customWidth="1"/>
    <col min="9975" max="9975" width="20.5703125" style="2" customWidth="1"/>
    <col min="9976" max="9976" width="17.42578125" style="2" bestFit="1" customWidth="1"/>
    <col min="9977" max="9977" width="9.140625" style="2"/>
    <col min="9978" max="9978" width="15" style="2" bestFit="1" customWidth="1"/>
    <col min="9979" max="10224" width="9.140625" style="2"/>
    <col min="10225" max="10225" width="51" style="2" customWidth="1"/>
    <col min="10226" max="10226" width="8.28515625" style="2" customWidth="1"/>
    <col min="10227" max="10227" width="14" style="2" customWidth="1"/>
    <col min="10228" max="10228" width="9.5703125" style="2" customWidth="1"/>
    <col min="10229" max="10229" width="8.140625" style="2" customWidth="1"/>
    <col min="10230" max="10230" width="17.42578125" style="2" bestFit="1" customWidth="1"/>
    <col min="10231" max="10231" width="20.5703125" style="2" customWidth="1"/>
    <col min="10232" max="10232" width="17.42578125" style="2" bestFit="1" customWidth="1"/>
    <col min="10233" max="10233" width="9.140625" style="2"/>
    <col min="10234" max="10234" width="15" style="2" bestFit="1" customWidth="1"/>
    <col min="10235" max="10480" width="9.140625" style="2"/>
    <col min="10481" max="10481" width="51" style="2" customWidth="1"/>
    <col min="10482" max="10482" width="8.28515625" style="2" customWidth="1"/>
    <col min="10483" max="10483" width="14" style="2" customWidth="1"/>
    <col min="10484" max="10484" width="9.5703125" style="2" customWidth="1"/>
    <col min="10485" max="10485" width="8.140625" style="2" customWidth="1"/>
    <col min="10486" max="10486" width="17.42578125" style="2" bestFit="1" customWidth="1"/>
    <col min="10487" max="10487" width="20.5703125" style="2" customWidth="1"/>
    <col min="10488" max="10488" width="17.42578125" style="2" bestFit="1" customWidth="1"/>
    <col min="10489" max="10489" width="9.140625" style="2"/>
    <col min="10490" max="10490" width="15" style="2" bestFit="1" customWidth="1"/>
    <col min="10491" max="10736" width="9.140625" style="2"/>
    <col min="10737" max="10737" width="51" style="2" customWidth="1"/>
    <col min="10738" max="10738" width="8.28515625" style="2" customWidth="1"/>
    <col min="10739" max="10739" width="14" style="2" customWidth="1"/>
    <col min="10740" max="10740" width="9.5703125" style="2" customWidth="1"/>
    <col min="10741" max="10741" width="8.140625" style="2" customWidth="1"/>
    <col min="10742" max="10742" width="17.42578125" style="2" bestFit="1" customWidth="1"/>
    <col min="10743" max="10743" width="20.5703125" style="2" customWidth="1"/>
    <col min="10744" max="10744" width="17.42578125" style="2" bestFit="1" customWidth="1"/>
    <col min="10745" max="10745" width="9.140625" style="2"/>
    <col min="10746" max="10746" width="15" style="2" bestFit="1" customWidth="1"/>
    <col min="10747" max="10992" width="9.140625" style="2"/>
    <col min="10993" max="10993" width="51" style="2" customWidth="1"/>
    <col min="10994" max="10994" width="8.28515625" style="2" customWidth="1"/>
    <col min="10995" max="10995" width="14" style="2" customWidth="1"/>
    <col min="10996" max="10996" width="9.5703125" style="2" customWidth="1"/>
    <col min="10997" max="10997" width="8.140625" style="2" customWidth="1"/>
    <col min="10998" max="10998" width="17.42578125" style="2" bestFit="1" customWidth="1"/>
    <col min="10999" max="10999" width="20.5703125" style="2" customWidth="1"/>
    <col min="11000" max="11000" width="17.42578125" style="2" bestFit="1" customWidth="1"/>
    <col min="11001" max="11001" width="9.140625" style="2"/>
    <col min="11002" max="11002" width="15" style="2" bestFit="1" customWidth="1"/>
    <col min="11003" max="11248" width="9.140625" style="2"/>
    <col min="11249" max="11249" width="51" style="2" customWidth="1"/>
    <col min="11250" max="11250" width="8.28515625" style="2" customWidth="1"/>
    <col min="11251" max="11251" width="14" style="2" customWidth="1"/>
    <col min="11252" max="11252" width="9.5703125" style="2" customWidth="1"/>
    <col min="11253" max="11253" width="8.140625" style="2" customWidth="1"/>
    <col min="11254" max="11254" width="17.42578125" style="2" bestFit="1" customWidth="1"/>
    <col min="11255" max="11255" width="20.5703125" style="2" customWidth="1"/>
    <col min="11256" max="11256" width="17.42578125" style="2" bestFit="1" customWidth="1"/>
    <col min="11257" max="11257" width="9.140625" style="2"/>
    <col min="11258" max="11258" width="15" style="2" bestFit="1" customWidth="1"/>
    <col min="11259" max="11504" width="9.140625" style="2"/>
    <col min="11505" max="11505" width="51" style="2" customWidth="1"/>
    <col min="11506" max="11506" width="8.28515625" style="2" customWidth="1"/>
    <col min="11507" max="11507" width="14" style="2" customWidth="1"/>
    <col min="11508" max="11508" width="9.5703125" style="2" customWidth="1"/>
    <col min="11509" max="11509" width="8.140625" style="2" customWidth="1"/>
    <col min="11510" max="11510" width="17.42578125" style="2" bestFit="1" customWidth="1"/>
    <col min="11511" max="11511" width="20.5703125" style="2" customWidth="1"/>
    <col min="11512" max="11512" width="17.42578125" style="2" bestFit="1" customWidth="1"/>
    <col min="11513" max="11513" width="9.140625" style="2"/>
    <col min="11514" max="11514" width="15" style="2" bestFit="1" customWidth="1"/>
    <col min="11515" max="11760" width="9.140625" style="2"/>
    <col min="11761" max="11761" width="51" style="2" customWidth="1"/>
    <col min="11762" max="11762" width="8.28515625" style="2" customWidth="1"/>
    <col min="11763" max="11763" width="14" style="2" customWidth="1"/>
    <col min="11764" max="11764" width="9.5703125" style="2" customWidth="1"/>
    <col min="11765" max="11765" width="8.140625" style="2" customWidth="1"/>
    <col min="11766" max="11766" width="17.42578125" style="2" bestFit="1" customWidth="1"/>
    <col min="11767" max="11767" width="20.5703125" style="2" customWidth="1"/>
    <col min="11768" max="11768" width="17.42578125" style="2" bestFit="1" customWidth="1"/>
    <col min="11769" max="11769" width="9.140625" style="2"/>
    <col min="11770" max="11770" width="15" style="2" bestFit="1" customWidth="1"/>
    <col min="11771" max="12016" width="9.140625" style="2"/>
    <col min="12017" max="12017" width="51" style="2" customWidth="1"/>
    <col min="12018" max="12018" width="8.28515625" style="2" customWidth="1"/>
    <col min="12019" max="12019" width="14" style="2" customWidth="1"/>
    <col min="12020" max="12020" width="9.5703125" style="2" customWidth="1"/>
    <col min="12021" max="12021" width="8.140625" style="2" customWidth="1"/>
    <col min="12022" max="12022" width="17.42578125" style="2" bestFit="1" customWidth="1"/>
    <col min="12023" max="12023" width="20.5703125" style="2" customWidth="1"/>
    <col min="12024" max="12024" width="17.42578125" style="2" bestFit="1" customWidth="1"/>
    <col min="12025" max="12025" width="9.140625" style="2"/>
    <col min="12026" max="12026" width="15" style="2" bestFit="1" customWidth="1"/>
    <col min="12027" max="12272" width="9.140625" style="2"/>
    <col min="12273" max="12273" width="51" style="2" customWidth="1"/>
    <col min="12274" max="12274" width="8.28515625" style="2" customWidth="1"/>
    <col min="12275" max="12275" width="14" style="2" customWidth="1"/>
    <col min="12276" max="12276" width="9.5703125" style="2" customWidth="1"/>
    <col min="12277" max="12277" width="8.140625" style="2" customWidth="1"/>
    <col min="12278" max="12278" width="17.42578125" style="2" bestFit="1" customWidth="1"/>
    <col min="12279" max="12279" width="20.5703125" style="2" customWidth="1"/>
    <col min="12280" max="12280" width="17.42578125" style="2" bestFit="1" customWidth="1"/>
    <col min="12281" max="12281" width="9.140625" style="2"/>
    <col min="12282" max="12282" width="15" style="2" bestFit="1" customWidth="1"/>
    <col min="12283" max="12528" width="9.140625" style="2"/>
    <col min="12529" max="12529" width="51" style="2" customWidth="1"/>
    <col min="12530" max="12530" width="8.28515625" style="2" customWidth="1"/>
    <col min="12531" max="12531" width="14" style="2" customWidth="1"/>
    <col min="12532" max="12532" width="9.5703125" style="2" customWidth="1"/>
    <col min="12533" max="12533" width="8.140625" style="2" customWidth="1"/>
    <col min="12534" max="12534" width="17.42578125" style="2" bestFit="1" customWidth="1"/>
    <col min="12535" max="12535" width="20.5703125" style="2" customWidth="1"/>
    <col min="12536" max="12536" width="17.42578125" style="2" bestFit="1" customWidth="1"/>
    <col min="12537" max="12537" width="9.140625" style="2"/>
    <col min="12538" max="12538" width="15" style="2" bestFit="1" customWidth="1"/>
    <col min="12539" max="12784" width="9.140625" style="2"/>
    <col min="12785" max="12785" width="51" style="2" customWidth="1"/>
    <col min="12786" max="12786" width="8.28515625" style="2" customWidth="1"/>
    <col min="12787" max="12787" width="14" style="2" customWidth="1"/>
    <col min="12788" max="12788" width="9.5703125" style="2" customWidth="1"/>
    <col min="12789" max="12789" width="8.140625" style="2" customWidth="1"/>
    <col min="12790" max="12790" width="17.42578125" style="2" bestFit="1" customWidth="1"/>
    <col min="12791" max="12791" width="20.5703125" style="2" customWidth="1"/>
    <col min="12792" max="12792" width="17.42578125" style="2" bestFit="1" customWidth="1"/>
    <col min="12793" max="12793" width="9.140625" style="2"/>
    <col min="12794" max="12794" width="15" style="2" bestFit="1" customWidth="1"/>
    <col min="12795" max="13040" width="9.140625" style="2"/>
    <col min="13041" max="13041" width="51" style="2" customWidth="1"/>
    <col min="13042" max="13042" width="8.28515625" style="2" customWidth="1"/>
    <col min="13043" max="13043" width="14" style="2" customWidth="1"/>
    <col min="13044" max="13044" width="9.5703125" style="2" customWidth="1"/>
    <col min="13045" max="13045" width="8.140625" style="2" customWidth="1"/>
    <col min="13046" max="13046" width="17.42578125" style="2" bestFit="1" customWidth="1"/>
    <col min="13047" max="13047" width="20.5703125" style="2" customWidth="1"/>
    <col min="13048" max="13048" width="17.42578125" style="2" bestFit="1" customWidth="1"/>
    <col min="13049" max="13049" width="9.140625" style="2"/>
    <col min="13050" max="13050" width="15" style="2" bestFit="1" customWidth="1"/>
    <col min="13051" max="13296" width="9.140625" style="2"/>
    <col min="13297" max="13297" width="51" style="2" customWidth="1"/>
    <col min="13298" max="13298" width="8.28515625" style="2" customWidth="1"/>
    <col min="13299" max="13299" width="14" style="2" customWidth="1"/>
    <col min="13300" max="13300" width="9.5703125" style="2" customWidth="1"/>
    <col min="13301" max="13301" width="8.140625" style="2" customWidth="1"/>
    <col min="13302" max="13302" width="17.42578125" style="2" bestFit="1" customWidth="1"/>
    <col min="13303" max="13303" width="20.5703125" style="2" customWidth="1"/>
    <col min="13304" max="13304" width="17.42578125" style="2" bestFit="1" customWidth="1"/>
    <col min="13305" max="13305" width="9.140625" style="2"/>
    <col min="13306" max="13306" width="15" style="2" bestFit="1" customWidth="1"/>
    <col min="13307" max="13552" width="9.140625" style="2"/>
    <col min="13553" max="13553" width="51" style="2" customWidth="1"/>
    <col min="13554" max="13554" width="8.28515625" style="2" customWidth="1"/>
    <col min="13555" max="13555" width="14" style="2" customWidth="1"/>
    <col min="13556" max="13556" width="9.5703125" style="2" customWidth="1"/>
    <col min="13557" max="13557" width="8.140625" style="2" customWidth="1"/>
    <col min="13558" max="13558" width="17.42578125" style="2" bestFit="1" customWidth="1"/>
    <col min="13559" max="13559" width="20.5703125" style="2" customWidth="1"/>
    <col min="13560" max="13560" width="17.42578125" style="2" bestFit="1" customWidth="1"/>
    <col min="13561" max="13561" width="9.140625" style="2"/>
    <col min="13562" max="13562" width="15" style="2" bestFit="1" customWidth="1"/>
    <col min="13563" max="13808" width="9.140625" style="2"/>
    <col min="13809" max="13809" width="51" style="2" customWidth="1"/>
    <col min="13810" max="13810" width="8.28515625" style="2" customWidth="1"/>
    <col min="13811" max="13811" width="14" style="2" customWidth="1"/>
    <col min="13812" max="13812" width="9.5703125" style="2" customWidth="1"/>
    <col min="13813" max="13813" width="8.140625" style="2" customWidth="1"/>
    <col min="13814" max="13814" width="17.42578125" style="2" bestFit="1" customWidth="1"/>
    <col min="13815" max="13815" width="20.5703125" style="2" customWidth="1"/>
    <col min="13816" max="13816" width="17.42578125" style="2" bestFit="1" customWidth="1"/>
    <col min="13817" max="13817" width="9.140625" style="2"/>
    <col min="13818" max="13818" width="15" style="2" bestFit="1" customWidth="1"/>
    <col min="13819" max="14064" width="9.140625" style="2"/>
    <col min="14065" max="14065" width="51" style="2" customWidth="1"/>
    <col min="14066" max="14066" width="8.28515625" style="2" customWidth="1"/>
    <col min="14067" max="14067" width="14" style="2" customWidth="1"/>
    <col min="14068" max="14068" width="9.5703125" style="2" customWidth="1"/>
    <col min="14069" max="14069" width="8.140625" style="2" customWidth="1"/>
    <col min="14070" max="14070" width="17.42578125" style="2" bestFit="1" customWidth="1"/>
    <col min="14071" max="14071" width="20.5703125" style="2" customWidth="1"/>
    <col min="14072" max="14072" width="17.42578125" style="2" bestFit="1" customWidth="1"/>
    <col min="14073" max="14073" width="9.140625" style="2"/>
    <col min="14074" max="14074" width="15" style="2" bestFit="1" customWidth="1"/>
    <col min="14075" max="14320" width="9.140625" style="2"/>
    <col min="14321" max="14321" width="51" style="2" customWidth="1"/>
    <col min="14322" max="14322" width="8.28515625" style="2" customWidth="1"/>
    <col min="14323" max="14323" width="14" style="2" customWidth="1"/>
    <col min="14324" max="14324" width="9.5703125" style="2" customWidth="1"/>
    <col min="14325" max="14325" width="8.140625" style="2" customWidth="1"/>
    <col min="14326" max="14326" width="17.42578125" style="2" bestFit="1" customWidth="1"/>
    <col min="14327" max="14327" width="20.5703125" style="2" customWidth="1"/>
    <col min="14328" max="14328" width="17.42578125" style="2" bestFit="1" customWidth="1"/>
    <col min="14329" max="14329" width="9.140625" style="2"/>
    <col min="14330" max="14330" width="15" style="2" bestFit="1" customWidth="1"/>
    <col min="14331" max="14576" width="9.140625" style="2"/>
    <col min="14577" max="14577" width="51" style="2" customWidth="1"/>
    <col min="14578" max="14578" width="8.28515625" style="2" customWidth="1"/>
    <col min="14579" max="14579" width="14" style="2" customWidth="1"/>
    <col min="14580" max="14580" width="9.5703125" style="2" customWidth="1"/>
    <col min="14581" max="14581" width="8.140625" style="2" customWidth="1"/>
    <col min="14582" max="14582" width="17.42578125" style="2" bestFit="1" customWidth="1"/>
    <col min="14583" max="14583" width="20.5703125" style="2" customWidth="1"/>
    <col min="14584" max="14584" width="17.42578125" style="2" bestFit="1" customWidth="1"/>
    <col min="14585" max="14585" width="9.140625" style="2"/>
    <col min="14586" max="14586" width="15" style="2" bestFit="1" customWidth="1"/>
    <col min="14587" max="14832" width="9.140625" style="2"/>
    <col min="14833" max="14833" width="51" style="2" customWidth="1"/>
    <col min="14834" max="14834" width="8.28515625" style="2" customWidth="1"/>
    <col min="14835" max="14835" width="14" style="2" customWidth="1"/>
    <col min="14836" max="14836" width="9.5703125" style="2" customWidth="1"/>
    <col min="14837" max="14837" width="8.140625" style="2" customWidth="1"/>
    <col min="14838" max="14838" width="17.42578125" style="2" bestFit="1" customWidth="1"/>
    <col min="14839" max="14839" width="20.5703125" style="2" customWidth="1"/>
    <col min="14840" max="14840" width="17.42578125" style="2" bestFit="1" customWidth="1"/>
    <col min="14841" max="14841" width="9.140625" style="2"/>
    <col min="14842" max="14842" width="15" style="2" bestFit="1" customWidth="1"/>
    <col min="14843" max="15088" width="9.140625" style="2"/>
    <col min="15089" max="15089" width="51" style="2" customWidth="1"/>
    <col min="15090" max="15090" width="8.28515625" style="2" customWidth="1"/>
    <col min="15091" max="15091" width="14" style="2" customWidth="1"/>
    <col min="15092" max="15092" width="9.5703125" style="2" customWidth="1"/>
    <col min="15093" max="15093" width="8.140625" style="2" customWidth="1"/>
    <col min="15094" max="15094" width="17.42578125" style="2" bestFit="1" customWidth="1"/>
    <col min="15095" max="15095" width="20.5703125" style="2" customWidth="1"/>
    <col min="15096" max="15096" width="17.42578125" style="2" bestFit="1" customWidth="1"/>
    <col min="15097" max="15097" width="9.140625" style="2"/>
    <col min="15098" max="15098" width="15" style="2" bestFit="1" customWidth="1"/>
    <col min="15099" max="15344" width="9.140625" style="2"/>
    <col min="15345" max="15345" width="51" style="2" customWidth="1"/>
    <col min="15346" max="15346" width="8.28515625" style="2" customWidth="1"/>
    <col min="15347" max="15347" width="14" style="2" customWidth="1"/>
    <col min="15348" max="15348" width="9.5703125" style="2" customWidth="1"/>
    <col min="15349" max="15349" width="8.140625" style="2" customWidth="1"/>
    <col min="15350" max="15350" width="17.42578125" style="2" bestFit="1" customWidth="1"/>
    <col min="15351" max="15351" width="20.5703125" style="2" customWidth="1"/>
    <col min="15352" max="15352" width="17.42578125" style="2" bestFit="1" customWidth="1"/>
    <col min="15353" max="15353" width="9.140625" style="2"/>
    <col min="15354" max="15354" width="15" style="2" bestFit="1" customWidth="1"/>
    <col min="15355" max="15600" width="9.140625" style="2"/>
    <col min="15601" max="15601" width="51" style="2" customWidth="1"/>
    <col min="15602" max="15602" width="8.28515625" style="2" customWidth="1"/>
    <col min="15603" max="15603" width="14" style="2" customWidth="1"/>
    <col min="15604" max="15604" width="9.5703125" style="2" customWidth="1"/>
    <col min="15605" max="15605" width="8.140625" style="2" customWidth="1"/>
    <col min="15606" max="15606" width="17.42578125" style="2" bestFit="1" customWidth="1"/>
    <col min="15607" max="15607" width="20.5703125" style="2" customWidth="1"/>
    <col min="15608" max="15608" width="17.42578125" style="2" bestFit="1" customWidth="1"/>
    <col min="15609" max="15609" width="9.140625" style="2"/>
    <col min="15610" max="15610" width="15" style="2" bestFit="1" customWidth="1"/>
    <col min="15611" max="15856" width="9.140625" style="2"/>
    <col min="15857" max="15857" width="51" style="2" customWidth="1"/>
    <col min="15858" max="15858" width="8.28515625" style="2" customWidth="1"/>
    <col min="15859" max="15859" width="14" style="2" customWidth="1"/>
    <col min="15860" max="15860" width="9.5703125" style="2" customWidth="1"/>
    <col min="15861" max="15861" width="8.140625" style="2" customWidth="1"/>
    <col min="15862" max="15862" width="17.42578125" style="2" bestFit="1" customWidth="1"/>
    <col min="15863" max="15863" width="20.5703125" style="2" customWidth="1"/>
    <col min="15864" max="15864" width="17.42578125" style="2" bestFit="1" customWidth="1"/>
    <col min="15865" max="15865" width="9.140625" style="2"/>
    <col min="15866" max="15866" width="15" style="2" bestFit="1" customWidth="1"/>
    <col min="15867" max="16112" width="9.140625" style="2"/>
    <col min="16113" max="16113" width="51" style="2" customWidth="1"/>
    <col min="16114" max="16114" width="8.28515625" style="2" customWidth="1"/>
    <col min="16115" max="16115" width="14" style="2" customWidth="1"/>
    <col min="16116" max="16116" width="9.5703125" style="2" customWidth="1"/>
    <col min="16117" max="16117" width="8.140625" style="2" customWidth="1"/>
    <col min="16118" max="16118" width="17.42578125" style="2" bestFit="1" customWidth="1"/>
    <col min="16119" max="16119" width="20.5703125" style="2" customWidth="1"/>
    <col min="16120" max="16120" width="17.42578125" style="2" bestFit="1" customWidth="1"/>
    <col min="16121" max="16121" width="9.140625" style="2"/>
    <col min="16122" max="16122" width="15" style="2" bestFit="1" customWidth="1"/>
    <col min="16123" max="16384" width="9.140625" style="2"/>
  </cols>
  <sheetData>
    <row r="1" spans="1:4" x14ac:dyDescent="0.2">
      <c r="A1" s="118"/>
      <c r="B1" s="118"/>
      <c r="C1" s="118" t="s">
        <v>546</v>
      </c>
      <c r="D1" s="118"/>
    </row>
    <row r="2" spans="1:4" ht="15.75" customHeight="1" x14ac:dyDescent="0.2">
      <c r="A2" s="118"/>
      <c r="B2" s="118"/>
      <c r="C2" s="118" t="s">
        <v>547</v>
      </c>
      <c r="D2" s="118"/>
    </row>
    <row r="3" spans="1:4" x14ac:dyDescent="0.2">
      <c r="A3" s="118"/>
      <c r="B3" s="118"/>
      <c r="C3" s="118" t="s">
        <v>548</v>
      </c>
      <c r="D3" s="118"/>
    </row>
    <row r="4" spans="1:4" x14ac:dyDescent="0.2">
      <c r="A4" s="118"/>
      <c r="B4" s="118"/>
      <c r="C4" s="118" t="s">
        <v>549</v>
      </c>
      <c r="D4" s="118"/>
    </row>
    <row r="5" spans="1:4" ht="53.25" customHeight="1" x14ac:dyDescent="0.25">
      <c r="A5" s="117" t="s">
        <v>550</v>
      </c>
      <c r="B5" s="117"/>
      <c r="C5" s="117"/>
      <c r="D5" s="117"/>
    </row>
    <row r="6" spans="1:4" x14ac:dyDescent="0.2">
      <c r="A6" s="3"/>
      <c r="D6" s="6" t="s">
        <v>0</v>
      </c>
    </row>
    <row r="7" spans="1:4" ht="24" x14ac:dyDescent="0.2">
      <c r="A7" s="7" t="s">
        <v>1</v>
      </c>
      <c r="B7" s="8" t="s">
        <v>2</v>
      </c>
      <c r="C7" s="9" t="s">
        <v>3</v>
      </c>
      <c r="D7" s="10" t="s">
        <v>368</v>
      </c>
    </row>
    <row r="8" spans="1:4" x14ac:dyDescent="0.2">
      <c r="A8" s="7"/>
      <c r="B8" s="8"/>
      <c r="C8" s="9"/>
      <c r="D8" s="10"/>
    </row>
    <row r="9" spans="1:4" ht="27" customHeight="1" x14ac:dyDescent="0.2">
      <c r="A9" s="11" t="s">
        <v>404</v>
      </c>
      <c r="B9" s="12" t="s">
        <v>4</v>
      </c>
      <c r="C9" s="13"/>
      <c r="D9" s="14">
        <f>D10+D73+D82</f>
        <v>934372473.10000002</v>
      </c>
    </row>
    <row r="10" spans="1:4" ht="33" customHeight="1" x14ac:dyDescent="0.2">
      <c r="A10" s="11" t="s">
        <v>382</v>
      </c>
      <c r="B10" s="12" t="s">
        <v>5</v>
      </c>
      <c r="C10" s="13"/>
      <c r="D10" s="14">
        <f>SUM(D12:D71)</f>
        <v>926849625.88</v>
      </c>
    </row>
    <row r="11" spans="1:4" ht="24" x14ac:dyDescent="0.2">
      <c r="A11" s="16" t="s">
        <v>6</v>
      </c>
      <c r="B11" s="17" t="s">
        <v>7</v>
      </c>
      <c r="C11" s="13"/>
      <c r="D11" s="18"/>
    </row>
    <row r="12" spans="1:4" x14ac:dyDescent="0.2">
      <c r="A12" s="16" t="s">
        <v>484</v>
      </c>
      <c r="B12" s="17" t="s">
        <v>485</v>
      </c>
      <c r="C12" s="13"/>
      <c r="D12" s="18"/>
    </row>
    <row r="13" spans="1:4" ht="24" x14ac:dyDescent="0.2">
      <c r="A13" s="19" t="s">
        <v>10</v>
      </c>
      <c r="B13" s="17"/>
      <c r="C13" s="20">
        <v>600</v>
      </c>
      <c r="D13" s="18">
        <v>3195709.57</v>
      </c>
    </row>
    <row r="14" spans="1:4" x14ac:dyDescent="0.2">
      <c r="A14" s="21" t="s">
        <v>8</v>
      </c>
      <c r="B14" s="22" t="s">
        <v>9</v>
      </c>
      <c r="C14" s="20"/>
      <c r="D14" s="18"/>
    </row>
    <row r="15" spans="1:4" ht="24" x14ac:dyDescent="0.2">
      <c r="A15" s="19" t="s">
        <v>10</v>
      </c>
      <c r="B15" s="23"/>
      <c r="C15" s="20">
        <v>600</v>
      </c>
      <c r="D15" s="18">
        <v>120165367.56999999</v>
      </c>
    </row>
    <row r="16" spans="1:4" ht="24" x14ac:dyDescent="0.2">
      <c r="A16" s="24" t="s">
        <v>308</v>
      </c>
      <c r="B16" s="22" t="s">
        <v>301</v>
      </c>
      <c r="C16" s="20"/>
      <c r="D16" s="25"/>
    </row>
    <row r="17" spans="1:4" ht="24" x14ac:dyDescent="0.2">
      <c r="A17" s="19" t="s">
        <v>10</v>
      </c>
      <c r="B17" s="23"/>
      <c r="C17" s="20">
        <v>600</v>
      </c>
      <c r="D17" s="25">
        <v>0</v>
      </c>
    </row>
    <row r="18" spans="1:4" ht="24" x14ac:dyDescent="0.2">
      <c r="A18" s="21" t="s">
        <v>11</v>
      </c>
      <c r="B18" s="22" t="s">
        <v>12</v>
      </c>
      <c r="C18" s="13"/>
      <c r="D18" s="18"/>
    </row>
    <row r="19" spans="1:4" ht="24" x14ac:dyDescent="0.2">
      <c r="A19" s="19" t="s">
        <v>10</v>
      </c>
      <c r="B19" s="23"/>
      <c r="C19" s="20">
        <v>600</v>
      </c>
      <c r="D19" s="18">
        <v>69985414.489999995</v>
      </c>
    </row>
    <row r="20" spans="1:4" ht="15.75" customHeight="1" x14ac:dyDescent="0.2">
      <c r="A20" s="24" t="s">
        <v>307</v>
      </c>
      <c r="B20" s="22" t="s">
        <v>300</v>
      </c>
      <c r="C20" s="20"/>
      <c r="D20" s="18"/>
    </row>
    <row r="21" spans="1:4" ht="24" x14ac:dyDescent="0.2">
      <c r="A21" s="19" t="s">
        <v>10</v>
      </c>
      <c r="B21" s="23"/>
      <c r="C21" s="20">
        <v>600</v>
      </c>
      <c r="D21" s="18">
        <v>1339871.3400000001</v>
      </c>
    </row>
    <row r="22" spans="1:4" ht="17.25" customHeight="1" x14ac:dyDescent="0.2">
      <c r="A22" s="26" t="s">
        <v>420</v>
      </c>
      <c r="B22" s="22" t="s">
        <v>419</v>
      </c>
      <c r="C22" s="20"/>
      <c r="D22" s="18"/>
    </row>
    <row r="23" spans="1:4" ht="24" x14ac:dyDescent="0.2">
      <c r="A23" s="19" t="s">
        <v>10</v>
      </c>
      <c r="B23" s="23"/>
      <c r="C23" s="20">
        <v>600</v>
      </c>
      <c r="D23" s="18">
        <v>1916360</v>
      </c>
    </row>
    <row r="24" spans="1:4" ht="24" x14ac:dyDescent="0.2">
      <c r="A24" s="27" t="s">
        <v>13</v>
      </c>
      <c r="B24" s="22" t="s">
        <v>14</v>
      </c>
      <c r="C24" s="13"/>
      <c r="D24" s="18"/>
    </row>
    <row r="25" spans="1:4" ht="24" x14ac:dyDescent="0.2">
      <c r="A25" s="19" t="s">
        <v>10</v>
      </c>
      <c r="B25" s="23"/>
      <c r="C25" s="20">
        <v>600</v>
      </c>
      <c r="D25" s="18">
        <v>49020821.920000002</v>
      </c>
    </row>
    <row r="26" spans="1:4" ht="15.75" customHeight="1" x14ac:dyDescent="0.2">
      <c r="A26" s="26" t="s">
        <v>476</v>
      </c>
      <c r="B26" s="22" t="s">
        <v>475</v>
      </c>
      <c r="C26" s="20"/>
      <c r="D26" s="18"/>
    </row>
    <row r="27" spans="1:4" ht="24" x14ac:dyDescent="0.2">
      <c r="A27" s="19" t="s">
        <v>10</v>
      </c>
      <c r="B27" s="23"/>
      <c r="C27" s="20">
        <v>600</v>
      </c>
      <c r="D27" s="18">
        <v>1927799.64</v>
      </c>
    </row>
    <row r="28" spans="1:4" x14ac:dyDescent="0.2">
      <c r="A28" s="28" t="s">
        <v>325</v>
      </c>
      <c r="B28" s="17" t="s">
        <v>18</v>
      </c>
      <c r="C28" s="20"/>
      <c r="D28" s="18"/>
    </row>
    <row r="29" spans="1:4" ht="24" x14ac:dyDescent="0.2">
      <c r="A29" s="19" t="s">
        <v>10</v>
      </c>
      <c r="B29" s="23"/>
      <c r="C29" s="20">
        <v>600</v>
      </c>
      <c r="D29" s="18">
        <v>2287525.1</v>
      </c>
    </row>
    <row r="30" spans="1:4" x14ac:dyDescent="0.2">
      <c r="A30" s="29" t="s">
        <v>15</v>
      </c>
      <c r="B30" s="22" t="s">
        <v>16</v>
      </c>
      <c r="C30" s="20"/>
      <c r="D30" s="18"/>
    </row>
    <row r="31" spans="1:4" x14ac:dyDescent="0.2">
      <c r="A31" s="32" t="s">
        <v>24</v>
      </c>
      <c r="B31" s="22"/>
      <c r="C31" s="20">
        <v>200</v>
      </c>
      <c r="D31" s="18">
        <v>47.87</v>
      </c>
    </row>
    <row r="32" spans="1:4" x14ac:dyDescent="0.2">
      <c r="A32" s="1" t="s">
        <v>17</v>
      </c>
      <c r="B32" s="22"/>
      <c r="C32" s="20">
        <v>300</v>
      </c>
      <c r="D32" s="18">
        <v>2299960.6</v>
      </c>
    </row>
    <row r="33" spans="1:4" x14ac:dyDescent="0.2">
      <c r="A33" s="16" t="s">
        <v>19</v>
      </c>
      <c r="B33" s="17" t="s">
        <v>20</v>
      </c>
      <c r="C33" s="20"/>
      <c r="D33" s="18"/>
    </row>
    <row r="34" spans="1:4" x14ac:dyDescent="0.2">
      <c r="A34" s="30" t="s">
        <v>21</v>
      </c>
      <c r="B34" s="31" t="s">
        <v>22</v>
      </c>
      <c r="C34" s="20"/>
      <c r="D34" s="18"/>
    </row>
    <row r="35" spans="1:4" ht="36" x14ac:dyDescent="0.2">
      <c r="A35" s="32" t="s">
        <v>23</v>
      </c>
      <c r="B35" s="23"/>
      <c r="C35" s="20">
        <v>100</v>
      </c>
      <c r="D35" s="18">
        <v>14463806.32</v>
      </c>
    </row>
    <row r="36" spans="1:4" x14ac:dyDescent="0.2">
      <c r="A36" s="32" t="s">
        <v>24</v>
      </c>
      <c r="B36" s="33"/>
      <c r="C36" s="20">
        <v>200</v>
      </c>
      <c r="D36" s="18">
        <v>1178381.1399999999</v>
      </c>
    </row>
    <row r="37" spans="1:4" x14ac:dyDescent="0.2">
      <c r="A37" s="34" t="s">
        <v>25</v>
      </c>
      <c r="B37" s="23"/>
      <c r="C37" s="35">
        <v>800</v>
      </c>
      <c r="D37" s="18">
        <v>148035.51</v>
      </c>
    </row>
    <row r="38" spans="1:4" x14ac:dyDescent="0.2">
      <c r="A38" s="30" t="s">
        <v>26</v>
      </c>
      <c r="B38" s="17" t="s">
        <v>27</v>
      </c>
      <c r="C38" s="20"/>
      <c r="D38" s="18"/>
    </row>
    <row r="39" spans="1:4" x14ac:dyDescent="0.2">
      <c r="A39" s="32" t="s">
        <v>24</v>
      </c>
      <c r="B39" s="33"/>
      <c r="C39" s="20">
        <v>200</v>
      </c>
      <c r="D39" s="18">
        <v>25450.58</v>
      </c>
    </row>
    <row r="40" spans="1:4" x14ac:dyDescent="0.2">
      <c r="A40" s="1" t="s">
        <v>17</v>
      </c>
      <c r="B40" s="22"/>
      <c r="C40" s="20">
        <v>300</v>
      </c>
      <c r="D40" s="18">
        <v>20000</v>
      </c>
    </row>
    <row r="41" spans="1:4" ht="24" x14ac:dyDescent="0.2">
      <c r="A41" s="19" t="s">
        <v>10</v>
      </c>
      <c r="B41" s="23"/>
      <c r="C41" s="20">
        <v>600</v>
      </c>
      <c r="D41" s="18">
        <v>2250145.7400000002</v>
      </c>
    </row>
    <row r="42" spans="1:4" x14ac:dyDescent="0.2">
      <c r="A42" s="34" t="s">
        <v>25</v>
      </c>
      <c r="B42" s="23"/>
      <c r="C42" s="20">
        <v>800</v>
      </c>
      <c r="D42" s="18">
        <v>7000</v>
      </c>
    </row>
    <row r="43" spans="1:4" ht="18" customHeight="1" x14ac:dyDescent="0.2">
      <c r="A43" s="16" t="s">
        <v>28</v>
      </c>
      <c r="B43" s="22" t="s">
        <v>29</v>
      </c>
      <c r="C43" s="13"/>
      <c r="D43" s="18"/>
    </row>
    <row r="44" spans="1:4" ht="18" customHeight="1" x14ac:dyDescent="0.2">
      <c r="A44" s="16" t="s">
        <v>26</v>
      </c>
      <c r="B44" s="22" t="s">
        <v>433</v>
      </c>
      <c r="C44" s="13"/>
      <c r="D44" s="18"/>
    </row>
    <row r="45" spans="1:4" ht="18" customHeight="1" x14ac:dyDescent="0.2">
      <c r="A45" s="19" t="s">
        <v>10</v>
      </c>
      <c r="B45" s="23"/>
      <c r="C45" s="20">
        <v>600</v>
      </c>
      <c r="D45" s="18">
        <v>4549453.72</v>
      </c>
    </row>
    <row r="46" spans="1:4" ht="25.9" customHeight="1" x14ac:dyDescent="0.2">
      <c r="A46" s="26" t="s">
        <v>434</v>
      </c>
      <c r="B46" s="22" t="s">
        <v>435</v>
      </c>
      <c r="C46" s="20"/>
      <c r="D46" s="18"/>
    </row>
    <row r="47" spans="1:4" ht="18" customHeight="1" x14ac:dyDescent="0.2">
      <c r="A47" s="19" t="s">
        <v>10</v>
      </c>
      <c r="B47" s="23"/>
      <c r="C47" s="20">
        <v>600</v>
      </c>
      <c r="D47" s="18">
        <v>212795.91</v>
      </c>
    </row>
    <row r="48" spans="1:4" ht="24" x14ac:dyDescent="0.2">
      <c r="A48" s="36" t="s">
        <v>30</v>
      </c>
      <c r="B48" s="37" t="s">
        <v>31</v>
      </c>
      <c r="C48" s="38" t="s">
        <v>32</v>
      </c>
      <c r="D48" s="18"/>
    </row>
    <row r="49" spans="1:4" ht="18" customHeight="1" x14ac:dyDescent="0.2">
      <c r="A49" s="1" t="s">
        <v>17</v>
      </c>
      <c r="B49" s="39" t="s">
        <v>32</v>
      </c>
      <c r="C49" s="38">
        <v>300</v>
      </c>
      <c r="D49" s="18">
        <v>499192.41</v>
      </c>
    </row>
    <row r="50" spans="1:4" ht="36" x14ac:dyDescent="0.2">
      <c r="A50" s="36" t="s">
        <v>33</v>
      </c>
      <c r="B50" s="37" t="s">
        <v>34</v>
      </c>
      <c r="C50" s="38" t="s">
        <v>32</v>
      </c>
      <c r="D50" s="18"/>
    </row>
    <row r="51" spans="1:4" x14ac:dyDescent="0.2">
      <c r="A51" s="1" t="s">
        <v>24</v>
      </c>
      <c r="B51" s="37"/>
      <c r="C51" s="38">
        <v>200</v>
      </c>
      <c r="D51" s="18">
        <v>168181.31</v>
      </c>
    </row>
    <row r="52" spans="1:4" x14ac:dyDescent="0.2">
      <c r="A52" s="1" t="s">
        <v>17</v>
      </c>
      <c r="B52" s="39" t="s">
        <v>32</v>
      </c>
      <c r="C52" s="38">
        <v>300</v>
      </c>
      <c r="D52" s="18">
        <v>13240148.91</v>
      </c>
    </row>
    <row r="53" spans="1:4" ht="24" x14ac:dyDescent="0.2">
      <c r="A53" s="36" t="s">
        <v>35</v>
      </c>
      <c r="B53" s="37" t="s">
        <v>36</v>
      </c>
      <c r="C53" s="38" t="s">
        <v>32</v>
      </c>
      <c r="D53" s="18"/>
    </row>
    <row r="54" spans="1:4" x14ac:dyDescent="0.2">
      <c r="A54" s="1" t="s">
        <v>24</v>
      </c>
      <c r="B54" s="37"/>
      <c r="C54" s="38">
        <v>200</v>
      </c>
      <c r="D54" s="18">
        <v>9980899.3300000001</v>
      </c>
    </row>
    <row r="55" spans="1:4" x14ac:dyDescent="0.2">
      <c r="A55" s="1" t="s">
        <v>17</v>
      </c>
      <c r="B55" s="39" t="s">
        <v>32</v>
      </c>
      <c r="C55" s="38">
        <v>300</v>
      </c>
      <c r="D55" s="18">
        <v>12518232.93</v>
      </c>
    </row>
    <row r="56" spans="1:4" x14ac:dyDescent="0.2">
      <c r="A56" s="40" t="s">
        <v>37</v>
      </c>
      <c r="B56" s="37" t="s">
        <v>38</v>
      </c>
      <c r="C56" s="38" t="s">
        <v>32</v>
      </c>
      <c r="D56" s="18"/>
    </row>
    <row r="57" spans="1:4" x14ac:dyDescent="0.2">
      <c r="A57" s="1" t="s">
        <v>24</v>
      </c>
      <c r="B57" s="37"/>
      <c r="C57" s="38">
        <v>200</v>
      </c>
      <c r="D57" s="18">
        <f>1664.53+231.74-300</f>
        <v>1596.27</v>
      </c>
    </row>
    <row r="58" spans="1:4" x14ac:dyDescent="0.2">
      <c r="A58" s="1" t="s">
        <v>17</v>
      </c>
      <c r="B58" s="39" t="s">
        <v>32</v>
      </c>
      <c r="C58" s="38">
        <v>300</v>
      </c>
      <c r="D58" s="18">
        <v>3414261.85</v>
      </c>
    </row>
    <row r="59" spans="1:4" ht="24" x14ac:dyDescent="0.2">
      <c r="A59" s="19" t="s">
        <v>10</v>
      </c>
      <c r="B59" s="39"/>
      <c r="C59" s="38">
        <v>600</v>
      </c>
      <c r="D59" s="18">
        <v>1093940</v>
      </c>
    </row>
    <row r="60" spans="1:4" x14ac:dyDescent="0.2">
      <c r="A60" s="36" t="s">
        <v>39</v>
      </c>
      <c r="B60" s="37" t="s">
        <v>40</v>
      </c>
      <c r="C60" s="38" t="s">
        <v>32</v>
      </c>
      <c r="D60" s="18"/>
    </row>
    <row r="61" spans="1:4" ht="24" x14ac:dyDescent="0.2">
      <c r="A61" s="19" t="s">
        <v>10</v>
      </c>
      <c r="B61" s="39" t="s">
        <v>32</v>
      </c>
      <c r="C61" s="38">
        <v>600</v>
      </c>
      <c r="D61" s="18">
        <v>363153724</v>
      </c>
    </row>
    <row r="62" spans="1:4" x14ac:dyDescent="0.2">
      <c r="A62" s="36" t="s">
        <v>41</v>
      </c>
      <c r="B62" s="37" t="s">
        <v>42</v>
      </c>
      <c r="C62" s="38" t="s">
        <v>32</v>
      </c>
      <c r="D62" s="18"/>
    </row>
    <row r="63" spans="1:4" x14ac:dyDescent="0.2">
      <c r="A63" s="32" t="s">
        <v>43</v>
      </c>
      <c r="B63" s="39" t="s">
        <v>32</v>
      </c>
      <c r="C63" s="38">
        <v>600</v>
      </c>
      <c r="D63" s="18">
        <v>15388345.199999999</v>
      </c>
    </row>
    <row r="64" spans="1:4" x14ac:dyDescent="0.2">
      <c r="A64" s="36" t="s">
        <v>44</v>
      </c>
      <c r="B64" s="37" t="s">
        <v>45</v>
      </c>
      <c r="C64" s="38" t="s">
        <v>32</v>
      </c>
      <c r="D64" s="18"/>
    </row>
    <row r="65" spans="1:4" x14ac:dyDescent="0.2">
      <c r="A65" s="32" t="s">
        <v>43</v>
      </c>
      <c r="B65" s="39" t="s">
        <v>32</v>
      </c>
      <c r="C65" s="38">
        <v>600</v>
      </c>
      <c r="D65" s="18">
        <v>220492108.63999999</v>
      </c>
    </row>
    <row r="66" spans="1:4" x14ac:dyDescent="0.2">
      <c r="A66" s="21" t="s">
        <v>342</v>
      </c>
      <c r="B66" s="37" t="s">
        <v>343</v>
      </c>
      <c r="C66" s="38"/>
      <c r="D66" s="18"/>
    </row>
    <row r="67" spans="1:4" x14ac:dyDescent="0.2">
      <c r="A67" s="32" t="s">
        <v>43</v>
      </c>
      <c r="B67" s="39" t="s">
        <v>32</v>
      </c>
      <c r="C67" s="38">
        <v>600</v>
      </c>
      <c r="D67" s="18">
        <v>8804162</v>
      </c>
    </row>
    <row r="68" spans="1:4" x14ac:dyDescent="0.2">
      <c r="A68" s="21" t="s">
        <v>427</v>
      </c>
      <c r="B68" s="39" t="s">
        <v>426</v>
      </c>
      <c r="C68" s="38"/>
      <c r="D68" s="18"/>
    </row>
    <row r="69" spans="1:4" x14ac:dyDescent="0.2">
      <c r="A69" s="32" t="s">
        <v>43</v>
      </c>
      <c r="B69" s="39" t="s">
        <v>32</v>
      </c>
      <c r="C69" s="38">
        <v>600</v>
      </c>
      <c r="D69" s="18">
        <v>207000</v>
      </c>
    </row>
    <row r="70" spans="1:4" ht="24" x14ac:dyDescent="0.2">
      <c r="A70" s="21" t="s">
        <v>452</v>
      </c>
      <c r="B70" s="37" t="s">
        <v>453</v>
      </c>
      <c r="C70" s="38"/>
      <c r="D70" s="18"/>
    </row>
    <row r="71" spans="1:4" x14ac:dyDescent="0.2">
      <c r="A71" s="32" t="s">
        <v>43</v>
      </c>
      <c r="B71" s="39" t="s">
        <v>32</v>
      </c>
      <c r="C71" s="38">
        <v>600</v>
      </c>
      <c r="D71" s="18">
        <v>2893886.01</v>
      </c>
    </row>
    <row r="72" spans="1:4" x14ac:dyDescent="0.2">
      <c r="A72" s="32"/>
      <c r="B72" s="39"/>
      <c r="C72" s="38"/>
      <c r="D72" s="18"/>
    </row>
    <row r="73" spans="1:4" x14ac:dyDescent="0.2">
      <c r="A73" s="11" t="s">
        <v>383</v>
      </c>
      <c r="B73" s="12" t="s">
        <v>46</v>
      </c>
      <c r="C73" s="20"/>
      <c r="D73" s="14">
        <f>SUM(D76:D81)</f>
        <v>7276987.2199999997</v>
      </c>
    </row>
    <row r="74" spans="1:4" ht="20.25" customHeight="1" x14ac:dyDescent="0.2">
      <c r="A74" s="16" t="s">
        <v>309</v>
      </c>
      <c r="B74" s="17" t="s">
        <v>47</v>
      </c>
      <c r="C74" s="20"/>
      <c r="D74" s="18"/>
    </row>
    <row r="75" spans="1:4" ht="20.25" customHeight="1" x14ac:dyDescent="0.2">
      <c r="A75" s="28" t="s">
        <v>48</v>
      </c>
      <c r="B75" s="33" t="s">
        <v>421</v>
      </c>
      <c r="C75" s="20"/>
      <c r="D75" s="18"/>
    </row>
    <row r="76" spans="1:4" ht="20.25" customHeight="1" x14ac:dyDescent="0.2">
      <c r="A76" s="32" t="s">
        <v>304</v>
      </c>
      <c r="B76" s="33"/>
      <c r="C76" s="35">
        <v>600</v>
      </c>
      <c r="D76" s="18">
        <v>240350</v>
      </c>
    </row>
    <row r="77" spans="1:4" ht="20.25" customHeight="1" x14ac:dyDescent="0.2">
      <c r="A77" s="16" t="s">
        <v>49</v>
      </c>
      <c r="B77" s="17" t="s">
        <v>50</v>
      </c>
      <c r="C77" s="41"/>
      <c r="D77" s="18"/>
    </row>
    <row r="78" spans="1:4" ht="25.5" customHeight="1" x14ac:dyDescent="0.2">
      <c r="A78" s="29" t="s">
        <v>51</v>
      </c>
      <c r="B78" s="33" t="s">
        <v>52</v>
      </c>
      <c r="C78" s="35"/>
      <c r="D78" s="18"/>
    </row>
    <row r="79" spans="1:4" ht="20.25" customHeight="1" x14ac:dyDescent="0.2">
      <c r="A79" s="32" t="s">
        <v>306</v>
      </c>
      <c r="B79" s="23"/>
      <c r="C79" s="35">
        <v>600</v>
      </c>
      <c r="D79" s="18">
        <v>5392635.2199999997</v>
      </c>
    </row>
    <row r="80" spans="1:4" ht="26.45" customHeight="1" x14ac:dyDescent="0.2">
      <c r="A80" s="21" t="s">
        <v>477</v>
      </c>
      <c r="B80" s="17" t="s">
        <v>478</v>
      </c>
      <c r="C80" s="35"/>
      <c r="D80" s="18"/>
    </row>
    <row r="81" spans="1:4" ht="17.25" customHeight="1" x14ac:dyDescent="0.2">
      <c r="A81" s="32" t="s">
        <v>306</v>
      </c>
      <c r="B81" s="33"/>
      <c r="C81" s="35">
        <v>600</v>
      </c>
      <c r="D81" s="18">
        <v>1644002</v>
      </c>
    </row>
    <row r="82" spans="1:4" ht="25.5" x14ac:dyDescent="0.2">
      <c r="A82" s="11" t="s">
        <v>384</v>
      </c>
      <c r="B82" s="12" t="s">
        <v>53</v>
      </c>
      <c r="C82" s="35"/>
      <c r="D82" s="14">
        <f>SUM(D85:D94)</f>
        <v>245860</v>
      </c>
    </row>
    <row r="83" spans="1:4" ht="24" x14ac:dyDescent="0.2">
      <c r="A83" s="16" t="s">
        <v>55</v>
      </c>
      <c r="B83" s="17" t="s">
        <v>56</v>
      </c>
      <c r="C83" s="35"/>
      <c r="D83" s="18"/>
    </row>
    <row r="84" spans="1:4" ht="15" customHeight="1" x14ac:dyDescent="0.2">
      <c r="A84" s="29" t="s">
        <v>54</v>
      </c>
      <c r="B84" s="33" t="s">
        <v>57</v>
      </c>
      <c r="C84" s="35"/>
      <c r="D84" s="18"/>
    </row>
    <row r="85" spans="1:4" ht="15.75" customHeight="1" x14ac:dyDescent="0.2">
      <c r="A85" s="32" t="s">
        <v>43</v>
      </c>
      <c r="B85" s="23"/>
      <c r="C85" s="35">
        <v>600</v>
      </c>
      <c r="D85" s="18">
        <f>55000-35000</f>
        <v>20000</v>
      </c>
    </row>
    <row r="86" spans="1:4" ht="15.75" customHeight="1" x14ac:dyDescent="0.2">
      <c r="A86" s="16" t="s">
        <v>311</v>
      </c>
      <c r="B86" s="17" t="s">
        <v>58</v>
      </c>
      <c r="C86" s="35"/>
      <c r="D86" s="18"/>
    </row>
    <row r="87" spans="1:4" ht="14.25" customHeight="1" x14ac:dyDescent="0.2">
      <c r="A87" s="29" t="s">
        <v>54</v>
      </c>
      <c r="B87" s="33" t="s">
        <v>59</v>
      </c>
      <c r="C87" s="35"/>
      <c r="D87" s="18"/>
    </row>
    <row r="88" spans="1:4" ht="16.5" customHeight="1" x14ac:dyDescent="0.2">
      <c r="A88" s="32" t="s">
        <v>43</v>
      </c>
      <c r="B88" s="23"/>
      <c r="C88" s="35">
        <v>600</v>
      </c>
      <c r="D88" s="18">
        <v>63000</v>
      </c>
    </row>
    <row r="89" spans="1:4" ht="24.75" customHeight="1" x14ac:dyDescent="0.2">
      <c r="A89" s="16" t="s">
        <v>331</v>
      </c>
      <c r="B89" s="17" t="s">
        <v>60</v>
      </c>
      <c r="C89" s="35"/>
      <c r="D89" s="18"/>
    </row>
    <row r="90" spans="1:4" ht="15" customHeight="1" x14ac:dyDescent="0.2">
      <c r="A90" s="29" t="s">
        <v>54</v>
      </c>
      <c r="B90" s="33" t="s">
        <v>61</v>
      </c>
      <c r="C90" s="35"/>
      <c r="D90" s="18"/>
    </row>
    <row r="91" spans="1:4" ht="16.5" customHeight="1" x14ac:dyDescent="0.2">
      <c r="A91" s="32" t="s">
        <v>24</v>
      </c>
      <c r="B91" s="33"/>
      <c r="C91" s="35">
        <v>200</v>
      </c>
      <c r="D91" s="18">
        <v>1000</v>
      </c>
    </row>
    <row r="92" spans="1:4" ht="15.75" customHeight="1" x14ac:dyDescent="0.2">
      <c r="A92" s="32" t="s">
        <v>304</v>
      </c>
      <c r="B92" s="23"/>
      <c r="C92" s="35">
        <v>600</v>
      </c>
      <c r="D92" s="18">
        <v>40950</v>
      </c>
    </row>
    <row r="93" spans="1:4" ht="15.75" customHeight="1" x14ac:dyDescent="0.2">
      <c r="A93" s="21" t="s">
        <v>463</v>
      </c>
      <c r="B93" s="22" t="s">
        <v>464</v>
      </c>
      <c r="C93" s="35"/>
      <c r="D93" s="18"/>
    </row>
    <row r="94" spans="1:4" ht="15.75" customHeight="1" x14ac:dyDescent="0.2">
      <c r="A94" s="32" t="s">
        <v>304</v>
      </c>
      <c r="B94" s="23"/>
      <c r="C94" s="35">
        <v>600</v>
      </c>
      <c r="D94" s="18">
        <v>120910</v>
      </c>
    </row>
    <row r="95" spans="1:4" ht="25.5" x14ac:dyDescent="0.2">
      <c r="A95" s="42" t="s">
        <v>405</v>
      </c>
      <c r="B95" s="12" t="s">
        <v>62</v>
      </c>
      <c r="C95" s="20"/>
      <c r="D95" s="14">
        <f>D96+D168+D198+D206</f>
        <v>432193265.56999999</v>
      </c>
    </row>
    <row r="96" spans="1:4" ht="25.5" x14ac:dyDescent="0.2">
      <c r="A96" s="42" t="s">
        <v>385</v>
      </c>
      <c r="B96" s="43" t="s">
        <v>63</v>
      </c>
      <c r="C96" s="20"/>
      <c r="D96" s="14">
        <f>SUM(D99:D167)</f>
        <v>423769394.31</v>
      </c>
    </row>
    <row r="97" spans="1:4" x14ac:dyDescent="0.2">
      <c r="A97" s="16" t="s">
        <v>64</v>
      </c>
      <c r="B97" s="17" t="s">
        <v>65</v>
      </c>
      <c r="C97" s="20"/>
      <c r="D97" s="18"/>
    </row>
    <row r="98" spans="1:4" x14ac:dyDescent="0.2">
      <c r="A98" s="27" t="s">
        <v>66</v>
      </c>
      <c r="B98" s="22" t="s">
        <v>67</v>
      </c>
      <c r="C98" s="13"/>
      <c r="D98" s="18"/>
    </row>
    <row r="99" spans="1:4" x14ac:dyDescent="0.2">
      <c r="A99" s="32" t="s">
        <v>24</v>
      </c>
      <c r="B99" s="33"/>
      <c r="C99" s="20">
        <v>200</v>
      </c>
      <c r="D99" s="18">
        <v>73212.28</v>
      </c>
    </row>
    <row r="100" spans="1:4" x14ac:dyDescent="0.2">
      <c r="A100" s="1" t="s">
        <v>17</v>
      </c>
      <c r="B100" s="23"/>
      <c r="C100" s="20">
        <v>300</v>
      </c>
      <c r="D100" s="18">
        <v>5587017.8700000001</v>
      </c>
    </row>
    <row r="101" spans="1:4" x14ac:dyDescent="0.2">
      <c r="A101" s="30" t="s">
        <v>68</v>
      </c>
      <c r="B101" s="17" t="s">
        <v>69</v>
      </c>
      <c r="C101" s="13"/>
      <c r="D101" s="18"/>
    </row>
    <row r="102" spans="1:4" x14ac:dyDescent="0.2">
      <c r="A102" s="28" t="s">
        <v>70</v>
      </c>
      <c r="B102" s="33" t="s">
        <v>71</v>
      </c>
      <c r="C102" s="13"/>
      <c r="D102" s="18"/>
    </row>
    <row r="103" spans="1:4" x14ac:dyDescent="0.2">
      <c r="A103" s="32" t="s">
        <v>43</v>
      </c>
      <c r="B103" s="23"/>
      <c r="C103" s="20">
        <v>600</v>
      </c>
      <c r="D103" s="18">
        <v>572550</v>
      </c>
    </row>
    <row r="104" spans="1:4" x14ac:dyDescent="0.2">
      <c r="A104" s="30" t="s">
        <v>72</v>
      </c>
      <c r="B104" s="17" t="s">
        <v>73</v>
      </c>
      <c r="C104" s="20"/>
      <c r="D104" s="18"/>
    </row>
    <row r="105" spans="1:4" x14ac:dyDescent="0.2">
      <c r="A105" s="29" t="s">
        <v>70</v>
      </c>
      <c r="B105" s="33" t="s">
        <v>74</v>
      </c>
      <c r="C105" s="20"/>
      <c r="D105" s="18"/>
    </row>
    <row r="106" spans="1:4" x14ac:dyDescent="0.2">
      <c r="A106" s="32" t="s">
        <v>24</v>
      </c>
      <c r="B106" s="33"/>
      <c r="C106" s="20">
        <v>200</v>
      </c>
      <c r="D106" s="18">
        <v>7231.65</v>
      </c>
    </row>
    <row r="107" spans="1:4" x14ac:dyDescent="0.2">
      <c r="A107" s="1" t="s">
        <v>17</v>
      </c>
      <c r="B107" s="33"/>
      <c r="C107" s="20">
        <v>300</v>
      </c>
      <c r="D107" s="18">
        <v>548873.48</v>
      </c>
    </row>
    <row r="108" spans="1:4" ht="13.5" customHeight="1" x14ac:dyDescent="0.2">
      <c r="A108" s="32" t="s">
        <v>304</v>
      </c>
      <c r="B108" s="33"/>
      <c r="C108" s="20">
        <v>600</v>
      </c>
      <c r="D108" s="18">
        <v>135496.42000000001</v>
      </c>
    </row>
    <row r="109" spans="1:4" x14ac:dyDescent="0.2">
      <c r="A109" s="21" t="s">
        <v>460</v>
      </c>
      <c r="B109" s="17" t="s">
        <v>459</v>
      </c>
      <c r="C109" s="20"/>
      <c r="D109" s="18"/>
    </row>
    <row r="110" spans="1:4" x14ac:dyDescent="0.2">
      <c r="A110" s="1" t="s">
        <v>70</v>
      </c>
      <c r="B110" s="33" t="s">
        <v>458</v>
      </c>
      <c r="C110" s="20"/>
      <c r="D110" s="18"/>
    </row>
    <row r="111" spans="1:4" x14ac:dyDescent="0.2">
      <c r="A111" s="32" t="s">
        <v>24</v>
      </c>
      <c r="B111" s="33"/>
      <c r="C111" s="20">
        <v>200</v>
      </c>
      <c r="D111" s="18">
        <v>2040</v>
      </c>
    </row>
    <row r="112" spans="1:4" ht="36" x14ac:dyDescent="0.2">
      <c r="A112" s="36" t="s">
        <v>75</v>
      </c>
      <c r="B112" s="37" t="s">
        <v>76</v>
      </c>
      <c r="C112" s="20"/>
      <c r="D112" s="18"/>
    </row>
    <row r="113" spans="1:4" x14ac:dyDescent="0.2">
      <c r="A113" s="1" t="s">
        <v>24</v>
      </c>
      <c r="B113" s="39"/>
      <c r="C113" s="20">
        <v>200</v>
      </c>
      <c r="D113" s="18">
        <v>14685.84</v>
      </c>
    </row>
    <row r="114" spans="1:4" x14ac:dyDescent="0.2">
      <c r="A114" s="1" t="s">
        <v>17</v>
      </c>
      <c r="B114" s="23"/>
      <c r="C114" s="20">
        <v>300</v>
      </c>
      <c r="D114" s="18">
        <v>1104700.1599999999</v>
      </c>
    </row>
    <row r="115" spans="1:4" ht="36" x14ac:dyDescent="0.2">
      <c r="A115" s="36" t="s">
        <v>77</v>
      </c>
      <c r="B115" s="37" t="s">
        <v>78</v>
      </c>
      <c r="C115" s="20"/>
      <c r="D115" s="18"/>
    </row>
    <row r="116" spans="1:4" x14ac:dyDescent="0.2">
      <c r="A116" s="1" t="s">
        <v>24</v>
      </c>
      <c r="B116" s="39"/>
      <c r="C116" s="20">
        <v>200</v>
      </c>
      <c r="D116" s="18">
        <v>35308.370000000003</v>
      </c>
    </row>
    <row r="117" spans="1:4" x14ac:dyDescent="0.2">
      <c r="A117" s="1" t="s">
        <v>17</v>
      </c>
      <c r="B117" s="23"/>
      <c r="C117" s="20">
        <v>300</v>
      </c>
      <c r="D117" s="18">
        <v>2716028.16</v>
      </c>
    </row>
    <row r="118" spans="1:4" ht="24" x14ac:dyDescent="0.2">
      <c r="A118" s="36" t="s">
        <v>79</v>
      </c>
      <c r="B118" s="37" t="s">
        <v>80</v>
      </c>
      <c r="C118" s="20"/>
      <c r="D118" s="18"/>
    </row>
    <row r="119" spans="1:4" x14ac:dyDescent="0.2">
      <c r="A119" s="1" t="s">
        <v>24</v>
      </c>
      <c r="B119" s="39"/>
      <c r="C119" s="20">
        <v>200</v>
      </c>
      <c r="D119" s="18">
        <v>428292.27</v>
      </c>
    </row>
    <row r="120" spans="1:4" x14ac:dyDescent="0.2">
      <c r="A120" s="1" t="s">
        <v>17</v>
      </c>
      <c r="B120" s="23"/>
      <c r="C120" s="20">
        <v>300</v>
      </c>
      <c r="D120" s="18">
        <v>30793533.309999999</v>
      </c>
    </row>
    <row r="121" spans="1:4" ht="36" x14ac:dyDescent="0.2">
      <c r="A121" s="36" t="s">
        <v>81</v>
      </c>
      <c r="B121" s="37" t="s">
        <v>82</v>
      </c>
      <c r="C121" s="20"/>
      <c r="D121" s="18"/>
    </row>
    <row r="122" spans="1:4" x14ac:dyDescent="0.2">
      <c r="A122" s="1" t="s">
        <v>17</v>
      </c>
      <c r="B122" s="23"/>
      <c r="C122" s="20">
        <v>300</v>
      </c>
      <c r="D122" s="18">
        <v>435143.69</v>
      </c>
    </row>
    <row r="123" spans="1:4" ht="36" x14ac:dyDescent="0.2">
      <c r="A123" s="36" t="s">
        <v>83</v>
      </c>
      <c r="B123" s="37" t="s">
        <v>84</v>
      </c>
      <c r="C123" s="20"/>
      <c r="D123" s="18"/>
    </row>
    <row r="124" spans="1:4" x14ac:dyDescent="0.2">
      <c r="A124" s="1" t="s">
        <v>24</v>
      </c>
      <c r="B124" s="39"/>
      <c r="C124" s="20">
        <v>200</v>
      </c>
      <c r="D124" s="18">
        <v>2041.35</v>
      </c>
    </row>
    <row r="125" spans="1:4" x14ac:dyDescent="0.2">
      <c r="A125" s="1" t="s">
        <v>17</v>
      </c>
      <c r="B125" s="23"/>
      <c r="C125" s="20">
        <v>300</v>
      </c>
      <c r="D125" s="18">
        <v>19351431.399999999</v>
      </c>
    </row>
    <row r="126" spans="1:4" ht="36" x14ac:dyDescent="0.2">
      <c r="A126" s="36" t="s">
        <v>85</v>
      </c>
      <c r="B126" s="37" t="s">
        <v>86</v>
      </c>
      <c r="C126" s="20"/>
      <c r="D126" s="18"/>
    </row>
    <row r="127" spans="1:4" x14ac:dyDescent="0.2">
      <c r="A127" s="1" t="s">
        <v>24</v>
      </c>
      <c r="B127" s="37"/>
      <c r="C127" s="20">
        <v>200</v>
      </c>
      <c r="D127" s="18">
        <v>245.42</v>
      </c>
    </row>
    <row r="128" spans="1:4" x14ac:dyDescent="0.2">
      <c r="A128" s="1" t="s">
        <v>17</v>
      </c>
      <c r="B128" s="23"/>
      <c r="C128" s="20">
        <v>300</v>
      </c>
      <c r="D128" s="18">
        <v>1990711.67</v>
      </c>
    </row>
    <row r="129" spans="1:4" x14ac:dyDescent="0.2">
      <c r="A129" s="36" t="s">
        <v>87</v>
      </c>
      <c r="B129" s="37" t="s">
        <v>88</v>
      </c>
      <c r="C129" s="20"/>
      <c r="D129" s="18"/>
    </row>
    <row r="130" spans="1:4" x14ac:dyDescent="0.2">
      <c r="A130" s="1" t="s">
        <v>24</v>
      </c>
      <c r="B130" s="39"/>
      <c r="C130" s="20">
        <v>200</v>
      </c>
      <c r="D130" s="18">
        <v>126607.78</v>
      </c>
    </row>
    <row r="131" spans="1:4" x14ac:dyDescent="0.2">
      <c r="A131" s="1" t="s">
        <v>17</v>
      </c>
      <c r="B131" s="23"/>
      <c r="C131" s="20">
        <v>300</v>
      </c>
      <c r="D131" s="18">
        <v>7573697.8099999996</v>
      </c>
    </row>
    <row r="132" spans="1:4" ht="24" x14ac:dyDescent="0.2">
      <c r="A132" s="36" t="s">
        <v>89</v>
      </c>
      <c r="B132" s="37" t="s">
        <v>90</v>
      </c>
      <c r="C132" s="20"/>
      <c r="D132" s="18"/>
    </row>
    <row r="133" spans="1:4" x14ac:dyDescent="0.2">
      <c r="A133" s="1" t="s">
        <v>24</v>
      </c>
      <c r="B133" s="39"/>
      <c r="C133" s="20">
        <v>200</v>
      </c>
      <c r="D133" s="18">
        <v>624189.61</v>
      </c>
    </row>
    <row r="134" spans="1:4" x14ac:dyDescent="0.2">
      <c r="A134" s="1" t="s">
        <v>17</v>
      </c>
      <c r="B134" s="23"/>
      <c r="C134" s="20">
        <v>300</v>
      </c>
      <c r="D134" s="18">
        <v>40435947</v>
      </c>
    </row>
    <row r="135" spans="1:4" ht="24" x14ac:dyDescent="0.2">
      <c r="A135" s="36" t="s">
        <v>332</v>
      </c>
      <c r="B135" s="37" t="s">
        <v>91</v>
      </c>
      <c r="C135" s="20"/>
      <c r="D135" s="18"/>
    </row>
    <row r="136" spans="1:4" x14ac:dyDescent="0.2">
      <c r="A136" s="1" t="s">
        <v>24</v>
      </c>
      <c r="B136" s="39"/>
      <c r="C136" s="20">
        <v>200</v>
      </c>
      <c r="D136" s="18">
        <v>1054461.03</v>
      </c>
    </row>
    <row r="137" spans="1:4" x14ac:dyDescent="0.2">
      <c r="A137" s="1" t="s">
        <v>17</v>
      </c>
      <c r="B137" s="23"/>
      <c r="C137" s="20">
        <v>300</v>
      </c>
      <c r="D137" s="18">
        <v>68220316.400000006</v>
      </c>
    </row>
    <row r="138" spans="1:4" x14ac:dyDescent="0.2">
      <c r="A138" s="36" t="s">
        <v>92</v>
      </c>
      <c r="B138" s="37" t="s">
        <v>93</v>
      </c>
      <c r="C138" s="20"/>
      <c r="D138" s="18"/>
    </row>
    <row r="139" spans="1:4" x14ac:dyDescent="0.2">
      <c r="A139" s="1" t="s">
        <v>24</v>
      </c>
      <c r="B139" s="39"/>
      <c r="C139" s="20">
        <v>200</v>
      </c>
      <c r="D139" s="18">
        <v>228913.31</v>
      </c>
    </row>
    <row r="140" spans="1:4" x14ac:dyDescent="0.2">
      <c r="A140" s="1" t="s">
        <v>17</v>
      </c>
      <c r="B140" s="23"/>
      <c r="C140" s="20">
        <v>300</v>
      </c>
      <c r="D140" s="18">
        <v>16926263.010000002</v>
      </c>
    </row>
    <row r="141" spans="1:4" ht="24" x14ac:dyDescent="0.2">
      <c r="A141" s="36" t="s">
        <v>94</v>
      </c>
      <c r="B141" s="37" t="s">
        <v>95</v>
      </c>
      <c r="C141" s="20"/>
      <c r="D141" s="18"/>
    </row>
    <row r="142" spans="1:4" ht="36" x14ac:dyDescent="0.2">
      <c r="A142" s="32" t="s">
        <v>23</v>
      </c>
      <c r="B142" s="39"/>
      <c r="C142" s="20">
        <v>100</v>
      </c>
      <c r="D142" s="18">
        <v>16113600</v>
      </c>
    </row>
    <row r="143" spans="1:4" x14ac:dyDescent="0.2">
      <c r="A143" s="1" t="s">
        <v>24</v>
      </c>
      <c r="B143" s="23"/>
      <c r="C143" s="20">
        <v>200</v>
      </c>
      <c r="D143" s="18">
        <v>3393477.25</v>
      </c>
    </row>
    <row r="144" spans="1:4" x14ac:dyDescent="0.2">
      <c r="A144" s="1" t="s">
        <v>17</v>
      </c>
      <c r="B144" s="23"/>
      <c r="C144" s="20">
        <v>300</v>
      </c>
      <c r="D144" s="18">
        <v>284448.59000000003</v>
      </c>
    </row>
    <row r="145" spans="1:4" x14ac:dyDescent="0.2">
      <c r="A145" s="1" t="s">
        <v>25</v>
      </c>
      <c r="B145" s="23"/>
      <c r="C145" s="20">
        <v>800</v>
      </c>
      <c r="D145" s="18">
        <v>16598.16</v>
      </c>
    </row>
    <row r="146" spans="1:4" ht="24" x14ac:dyDescent="0.2">
      <c r="A146" s="36" t="s">
        <v>96</v>
      </c>
      <c r="B146" s="37" t="s">
        <v>97</v>
      </c>
      <c r="C146" s="20"/>
      <c r="D146" s="18"/>
    </row>
    <row r="147" spans="1:4" x14ac:dyDescent="0.2">
      <c r="A147" s="1" t="s">
        <v>24</v>
      </c>
      <c r="B147" s="37"/>
      <c r="C147" s="20">
        <v>200</v>
      </c>
      <c r="D147" s="18">
        <f>3000-493.94</f>
        <v>2506.06</v>
      </c>
    </row>
    <row r="148" spans="1:4" x14ac:dyDescent="0.2">
      <c r="A148" s="1" t="s">
        <v>17</v>
      </c>
      <c r="B148" s="23"/>
      <c r="C148" s="20">
        <v>300</v>
      </c>
      <c r="D148" s="18">
        <v>27675389</v>
      </c>
    </row>
    <row r="149" spans="1:4" ht="24" x14ac:dyDescent="0.2">
      <c r="A149" s="36" t="s">
        <v>297</v>
      </c>
      <c r="B149" s="37" t="s">
        <v>417</v>
      </c>
      <c r="C149" s="20"/>
      <c r="D149" s="18"/>
    </row>
    <row r="150" spans="1:4" x14ac:dyDescent="0.2">
      <c r="A150" s="1" t="s">
        <v>17</v>
      </c>
      <c r="B150" s="23"/>
      <c r="C150" s="20">
        <v>300</v>
      </c>
      <c r="D150" s="18">
        <v>43406635</v>
      </c>
    </row>
    <row r="151" spans="1:4" ht="36" x14ac:dyDescent="0.2">
      <c r="A151" s="36" t="s">
        <v>333</v>
      </c>
      <c r="B151" s="44" t="s">
        <v>298</v>
      </c>
      <c r="C151" s="20"/>
      <c r="D151" s="18"/>
    </row>
    <row r="152" spans="1:4" x14ac:dyDescent="0.2">
      <c r="A152" s="1" t="s">
        <v>24</v>
      </c>
      <c r="B152" s="23"/>
      <c r="C152" s="20">
        <v>200</v>
      </c>
      <c r="D152" s="18">
        <v>566165.84</v>
      </c>
    </row>
    <row r="153" spans="1:4" ht="36" x14ac:dyDescent="0.2">
      <c r="A153" s="36" t="s">
        <v>98</v>
      </c>
      <c r="B153" s="37" t="s">
        <v>99</v>
      </c>
      <c r="C153" s="20"/>
      <c r="D153" s="18"/>
    </row>
    <row r="154" spans="1:4" x14ac:dyDescent="0.2">
      <c r="A154" s="32" t="s">
        <v>43</v>
      </c>
      <c r="B154" s="23"/>
      <c r="C154" s="20">
        <v>600</v>
      </c>
      <c r="D154" s="18">
        <v>111058620</v>
      </c>
    </row>
    <row r="155" spans="1:4" x14ac:dyDescent="0.2">
      <c r="A155" s="36" t="s">
        <v>100</v>
      </c>
      <c r="B155" s="37" t="s">
        <v>101</v>
      </c>
      <c r="C155" s="20"/>
      <c r="D155" s="18"/>
    </row>
    <row r="156" spans="1:4" x14ac:dyDescent="0.2">
      <c r="A156" s="1" t="s">
        <v>24</v>
      </c>
      <c r="B156" s="45"/>
      <c r="C156" s="46">
        <v>200</v>
      </c>
      <c r="D156" s="18">
        <v>56254.77</v>
      </c>
    </row>
    <row r="157" spans="1:4" x14ac:dyDescent="0.2">
      <c r="A157" s="1" t="s">
        <v>17</v>
      </c>
      <c r="B157" s="45"/>
      <c r="C157" s="46">
        <v>300</v>
      </c>
      <c r="D157" s="18">
        <v>4015083.43</v>
      </c>
    </row>
    <row r="158" spans="1:4" ht="24" x14ac:dyDescent="0.2">
      <c r="A158" s="36" t="s">
        <v>102</v>
      </c>
      <c r="B158" s="37" t="s">
        <v>103</v>
      </c>
      <c r="C158" s="47"/>
      <c r="D158" s="18"/>
    </row>
    <row r="159" spans="1:4" x14ac:dyDescent="0.2">
      <c r="A159" s="1" t="s">
        <v>17</v>
      </c>
      <c r="B159" s="45"/>
      <c r="C159" s="46">
        <v>300</v>
      </c>
      <c r="D159" s="18">
        <v>13823</v>
      </c>
    </row>
    <row r="160" spans="1:4" ht="24" x14ac:dyDescent="0.2">
      <c r="A160" s="27" t="s">
        <v>377</v>
      </c>
      <c r="B160" s="48" t="s">
        <v>378</v>
      </c>
      <c r="C160" s="46"/>
      <c r="D160" s="18"/>
    </row>
    <row r="161" spans="1:4" x14ac:dyDescent="0.2">
      <c r="A161" s="1" t="s">
        <v>17</v>
      </c>
      <c r="B161" s="45"/>
      <c r="C161" s="46">
        <v>300</v>
      </c>
      <c r="D161" s="18">
        <v>59632.5</v>
      </c>
    </row>
    <row r="162" spans="1:4" ht="24" x14ac:dyDescent="0.2">
      <c r="A162" s="27" t="s">
        <v>334</v>
      </c>
      <c r="B162" s="48" t="s">
        <v>346</v>
      </c>
      <c r="C162" s="46"/>
      <c r="D162" s="18"/>
    </row>
    <row r="163" spans="1:4" x14ac:dyDescent="0.2">
      <c r="A163" s="1" t="s">
        <v>24</v>
      </c>
      <c r="B163" s="49"/>
      <c r="C163" s="46">
        <v>200</v>
      </c>
      <c r="D163" s="18">
        <v>21881.19</v>
      </c>
    </row>
    <row r="164" spans="1:4" ht="24" x14ac:dyDescent="0.2">
      <c r="A164" s="27" t="s">
        <v>345</v>
      </c>
      <c r="B164" s="48" t="s">
        <v>418</v>
      </c>
      <c r="C164" s="46"/>
      <c r="D164" s="18"/>
    </row>
    <row r="165" spans="1:4" x14ac:dyDescent="0.2">
      <c r="A165" s="1" t="s">
        <v>17</v>
      </c>
      <c r="B165" s="49"/>
      <c r="C165" s="46">
        <v>300</v>
      </c>
      <c r="D165" s="18">
        <v>16717917.310000001</v>
      </c>
    </row>
    <row r="166" spans="1:4" ht="24" x14ac:dyDescent="0.2">
      <c r="A166" s="27" t="s">
        <v>104</v>
      </c>
      <c r="B166" s="48" t="s">
        <v>324</v>
      </c>
      <c r="C166" s="46"/>
      <c r="D166" s="18"/>
    </row>
    <row r="167" spans="1:4" x14ac:dyDescent="0.2">
      <c r="A167" s="1" t="s">
        <v>17</v>
      </c>
      <c r="B167" s="45"/>
      <c r="C167" s="46">
        <v>300</v>
      </c>
      <c r="D167" s="18">
        <v>1378422.92</v>
      </c>
    </row>
    <row r="168" spans="1:4" ht="25.5" x14ac:dyDescent="0.2">
      <c r="A168" s="50" t="s">
        <v>386</v>
      </c>
      <c r="B168" s="43" t="s">
        <v>105</v>
      </c>
      <c r="C168" s="20"/>
      <c r="D168" s="14">
        <f>SUM(D171:D196)</f>
        <v>7880184.2599999998</v>
      </c>
    </row>
    <row r="169" spans="1:4" x14ac:dyDescent="0.2">
      <c r="A169" s="93" t="s">
        <v>543</v>
      </c>
      <c r="B169" s="17" t="s">
        <v>541</v>
      </c>
      <c r="C169" s="35"/>
      <c r="D169" s="14"/>
    </row>
    <row r="170" spans="1:4" ht="25.5" x14ac:dyDescent="0.2">
      <c r="A170" s="116" t="s">
        <v>107</v>
      </c>
      <c r="B170" s="17" t="s">
        <v>542</v>
      </c>
      <c r="C170" s="35"/>
      <c r="D170" s="14"/>
    </row>
    <row r="171" spans="1:4" x14ac:dyDescent="0.2">
      <c r="A171" s="32" t="s">
        <v>306</v>
      </c>
      <c r="B171" s="43"/>
      <c r="C171" s="35">
        <v>600</v>
      </c>
      <c r="D171" s="18">
        <v>1728</v>
      </c>
    </row>
    <row r="172" spans="1:4" x14ac:dyDescent="0.2">
      <c r="A172" s="116" t="s">
        <v>106</v>
      </c>
      <c r="B172" s="33" t="s">
        <v>544</v>
      </c>
      <c r="C172" s="35"/>
      <c r="D172" s="14"/>
    </row>
    <row r="173" spans="1:4" x14ac:dyDescent="0.2">
      <c r="A173" s="32" t="s">
        <v>306</v>
      </c>
      <c r="B173" s="51"/>
      <c r="C173" s="52">
        <v>600</v>
      </c>
      <c r="D173" s="18">
        <v>1440</v>
      </c>
    </row>
    <row r="174" spans="1:4" x14ac:dyDescent="0.2">
      <c r="A174" s="21" t="s">
        <v>109</v>
      </c>
      <c r="B174" s="17" t="s">
        <v>305</v>
      </c>
      <c r="C174" s="35"/>
      <c r="D174" s="18"/>
    </row>
    <row r="175" spans="1:4" ht="24" x14ac:dyDescent="0.2">
      <c r="A175" s="16" t="s">
        <v>107</v>
      </c>
      <c r="B175" s="17" t="s">
        <v>293</v>
      </c>
      <c r="C175" s="35"/>
      <c r="D175" s="18"/>
    </row>
    <row r="176" spans="1:4" x14ac:dyDescent="0.2">
      <c r="A176" s="32" t="s">
        <v>304</v>
      </c>
      <c r="B176" s="33"/>
      <c r="C176" s="35">
        <v>600</v>
      </c>
      <c r="D176" s="18">
        <v>78500.850000000006</v>
      </c>
    </row>
    <row r="177" spans="1:4" ht="24" x14ac:dyDescent="0.2">
      <c r="A177" s="16" t="s">
        <v>108</v>
      </c>
      <c r="B177" s="17" t="s">
        <v>292</v>
      </c>
      <c r="C177" s="35"/>
      <c r="D177" s="18"/>
    </row>
    <row r="178" spans="1:4" x14ac:dyDescent="0.2">
      <c r="A178" s="32" t="s">
        <v>43</v>
      </c>
      <c r="B178" s="33"/>
      <c r="C178" s="35">
        <v>600</v>
      </c>
      <c r="D178" s="18">
        <v>375538</v>
      </c>
    </row>
    <row r="179" spans="1:4" ht="19.5" customHeight="1" x14ac:dyDescent="0.2">
      <c r="A179" s="16" t="s">
        <v>106</v>
      </c>
      <c r="B179" s="33" t="s">
        <v>291</v>
      </c>
      <c r="C179" s="35"/>
      <c r="D179" s="18"/>
    </row>
    <row r="180" spans="1:4" ht="18.75" customHeight="1" x14ac:dyDescent="0.2">
      <c r="A180" s="1" t="s">
        <v>17</v>
      </c>
      <c r="B180" s="51"/>
      <c r="C180" s="52">
        <v>600</v>
      </c>
      <c r="D180" s="18">
        <v>230318.47</v>
      </c>
    </row>
    <row r="181" spans="1:4" ht="34.9" customHeight="1" x14ac:dyDescent="0.2">
      <c r="A181" s="27" t="s">
        <v>500</v>
      </c>
      <c r="B181" s="51" t="s">
        <v>481</v>
      </c>
      <c r="C181" s="52"/>
      <c r="D181" s="18"/>
    </row>
    <row r="182" spans="1:4" ht="24" customHeight="1" x14ac:dyDescent="0.2">
      <c r="A182" s="21" t="s">
        <v>483</v>
      </c>
      <c r="B182" s="23" t="s">
        <v>482</v>
      </c>
      <c r="C182" s="35"/>
      <c r="D182" s="18"/>
    </row>
    <row r="183" spans="1:4" ht="18.75" customHeight="1" x14ac:dyDescent="0.2">
      <c r="A183" s="32" t="s">
        <v>306</v>
      </c>
      <c r="B183" s="23"/>
      <c r="C183" s="35">
        <v>600</v>
      </c>
      <c r="D183" s="18">
        <v>29274.9</v>
      </c>
    </row>
    <row r="184" spans="1:4" ht="18.75" customHeight="1" x14ac:dyDescent="0.2">
      <c r="A184" s="21" t="s">
        <v>461</v>
      </c>
      <c r="B184" s="17" t="s">
        <v>462</v>
      </c>
      <c r="C184" s="35"/>
      <c r="D184" s="18"/>
    </row>
    <row r="185" spans="1:4" ht="18.75" customHeight="1" x14ac:dyDescent="0.2">
      <c r="A185" s="32" t="s">
        <v>306</v>
      </c>
      <c r="B185" s="33"/>
      <c r="C185" s="35">
        <v>600</v>
      </c>
      <c r="D185" s="18">
        <v>612559.54</v>
      </c>
    </row>
    <row r="186" spans="1:4" ht="24" x14ac:dyDescent="0.2">
      <c r="A186" s="36" t="s">
        <v>110</v>
      </c>
      <c r="B186" s="37" t="s">
        <v>111</v>
      </c>
      <c r="C186" s="52"/>
      <c r="D186" s="18"/>
    </row>
    <row r="187" spans="1:4" x14ac:dyDescent="0.2">
      <c r="A187" s="32" t="s">
        <v>43</v>
      </c>
      <c r="B187" s="51"/>
      <c r="C187" s="52">
        <v>600</v>
      </c>
      <c r="D187" s="18">
        <v>709537.5</v>
      </c>
    </row>
    <row r="188" spans="1:4" ht="24" x14ac:dyDescent="0.2">
      <c r="A188" s="36" t="s">
        <v>112</v>
      </c>
      <c r="B188" s="37" t="s">
        <v>113</v>
      </c>
      <c r="C188" s="52"/>
      <c r="D188" s="18"/>
    </row>
    <row r="189" spans="1:4" x14ac:dyDescent="0.2">
      <c r="A189" s="32" t="s">
        <v>43</v>
      </c>
      <c r="B189" s="51"/>
      <c r="C189" s="52">
        <v>600</v>
      </c>
      <c r="D189" s="18">
        <v>1502152</v>
      </c>
    </row>
    <row r="190" spans="1:4" ht="24" x14ac:dyDescent="0.2">
      <c r="A190" s="36" t="s">
        <v>114</v>
      </c>
      <c r="B190" s="37" t="s">
        <v>115</v>
      </c>
      <c r="C190" s="52"/>
      <c r="D190" s="18"/>
    </row>
    <row r="191" spans="1:4" x14ac:dyDescent="0.2">
      <c r="A191" s="1" t="s">
        <v>24</v>
      </c>
      <c r="B191" s="53"/>
      <c r="C191" s="52">
        <v>200</v>
      </c>
      <c r="D191" s="18">
        <v>3085864</v>
      </c>
    </row>
    <row r="192" spans="1:4" x14ac:dyDescent="0.2">
      <c r="A192" s="32" t="s">
        <v>43</v>
      </c>
      <c r="B192" s="51"/>
      <c r="C192" s="52">
        <v>600</v>
      </c>
      <c r="D192" s="18">
        <v>887191</v>
      </c>
    </row>
    <row r="193" spans="1:4" ht="24" x14ac:dyDescent="0.2">
      <c r="A193" s="36" t="s">
        <v>116</v>
      </c>
      <c r="B193" s="37" t="s">
        <v>117</v>
      </c>
      <c r="C193" s="52"/>
      <c r="D193" s="18"/>
    </row>
    <row r="194" spans="1:4" x14ac:dyDescent="0.2">
      <c r="A194" s="1" t="s">
        <v>17</v>
      </c>
      <c r="B194" s="51"/>
      <c r="C194" s="52">
        <v>300</v>
      </c>
      <c r="D194" s="18">
        <v>287060</v>
      </c>
    </row>
    <row r="195" spans="1:4" x14ac:dyDescent="0.2">
      <c r="A195" s="27" t="s">
        <v>118</v>
      </c>
      <c r="B195" s="51" t="s">
        <v>119</v>
      </c>
      <c r="C195" s="52"/>
      <c r="D195" s="18"/>
    </row>
    <row r="196" spans="1:4" x14ac:dyDescent="0.2">
      <c r="A196" s="32" t="s">
        <v>43</v>
      </c>
      <c r="B196" s="51"/>
      <c r="C196" s="52">
        <v>600</v>
      </c>
      <c r="D196" s="18">
        <v>79020</v>
      </c>
    </row>
    <row r="197" spans="1:4" x14ac:dyDescent="0.2">
      <c r="A197" s="32"/>
      <c r="B197" s="51"/>
      <c r="C197" s="52"/>
      <c r="D197" s="18"/>
    </row>
    <row r="198" spans="1:4" x14ac:dyDescent="0.2">
      <c r="A198" s="54" t="s">
        <v>387</v>
      </c>
      <c r="B198" s="55" t="s">
        <v>120</v>
      </c>
      <c r="C198" s="46"/>
      <c r="D198" s="14">
        <f>SUM(D201:D205)</f>
        <v>73350</v>
      </c>
    </row>
    <row r="199" spans="1:4" ht="24" x14ac:dyDescent="0.2">
      <c r="A199" s="16" t="s">
        <v>121</v>
      </c>
      <c r="B199" s="17" t="s">
        <v>122</v>
      </c>
      <c r="C199" s="20"/>
      <c r="D199" s="18"/>
    </row>
    <row r="200" spans="1:4" ht="24" x14ac:dyDescent="0.2">
      <c r="A200" s="29" t="s">
        <v>123</v>
      </c>
      <c r="B200" s="33" t="s">
        <v>124</v>
      </c>
      <c r="C200" s="52"/>
      <c r="D200" s="18"/>
    </row>
    <row r="201" spans="1:4" x14ac:dyDescent="0.2">
      <c r="A201" s="1" t="s">
        <v>24</v>
      </c>
      <c r="B201" s="53"/>
      <c r="C201" s="52">
        <v>200</v>
      </c>
      <c r="D201" s="18">
        <v>25000</v>
      </c>
    </row>
    <row r="202" spans="1:4" x14ac:dyDescent="0.2">
      <c r="A202" s="32" t="s">
        <v>304</v>
      </c>
      <c r="B202" s="33"/>
      <c r="C202" s="52">
        <v>600</v>
      </c>
      <c r="D202" s="18">
        <v>47350</v>
      </c>
    </row>
    <row r="203" spans="1:4" x14ac:dyDescent="0.2">
      <c r="A203" s="16" t="s">
        <v>127</v>
      </c>
      <c r="B203" s="17" t="s">
        <v>125</v>
      </c>
      <c r="C203" s="52"/>
      <c r="D203" s="18"/>
    </row>
    <row r="204" spans="1:4" ht="24" x14ac:dyDescent="0.2">
      <c r="A204" s="29" t="s">
        <v>123</v>
      </c>
      <c r="B204" s="33" t="s">
        <v>126</v>
      </c>
      <c r="C204" s="52"/>
      <c r="D204" s="18"/>
    </row>
    <row r="205" spans="1:4" x14ac:dyDescent="0.2">
      <c r="A205" s="32" t="s">
        <v>306</v>
      </c>
      <c r="B205" s="33"/>
      <c r="C205" s="52">
        <v>600</v>
      </c>
      <c r="D205" s="18">
        <v>1000</v>
      </c>
    </row>
    <row r="206" spans="1:4" ht="25.5" x14ac:dyDescent="0.2">
      <c r="A206" s="56" t="s">
        <v>388</v>
      </c>
      <c r="B206" s="57" t="s">
        <v>128</v>
      </c>
      <c r="C206" s="20"/>
      <c r="D206" s="14">
        <f>D209+D211</f>
        <v>470337</v>
      </c>
    </row>
    <row r="207" spans="1:4" x14ac:dyDescent="0.2">
      <c r="A207" s="16" t="s">
        <v>323</v>
      </c>
      <c r="B207" s="17" t="s">
        <v>129</v>
      </c>
      <c r="C207" s="35"/>
      <c r="D207" s="18"/>
    </row>
    <row r="208" spans="1:4" x14ac:dyDescent="0.2">
      <c r="A208" s="29" t="s">
        <v>509</v>
      </c>
      <c r="B208" s="33" t="s">
        <v>130</v>
      </c>
      <c r="C208" s="35"/>
      <c r="D208" s="18"/>
    </row>
    <row r="209" spans="1:4" x14ac:dyDescent="0.2">
      <c r="A209" s="32" t="s">
        <v>43</v>
      </c>
      <c r="B209" s="33"/>
      <c r="C209" s="35">
        <v>600</v>
      </c>
      <c r="D209" s="18">
        <v>200000</v>
      </c>
    </row>
    <row r="210" spans="1:4" ht="16.899999999999999" customHeight="1" x14ac:dyDescent="0.2">
      <c r="A210" s="21" t="s">
        <v>479</v>
      </c>
      <c r="B210" s="17" t="s">
        <v>480</v>
      </c>
      <c r="C210" s="35"/>
      <c r="D210" s="18"/>
    </row>
    <row r="211" spans="1:4" x14ac:dyDescent="0.2">
      <c r="A211" s="32" t="s">
        <v>43</v>
      </c>
      <c r="B211" s="33"/>
      <c r="C211" s="35">
        <v>600</v>
      </c>
      <c r="D211" s="18">
        <v>270337</v>
      </c>
    </row>
    <row r="212" spans="1:4" ht="25.5" x14ac:dyDescent="0.2">
      <c r="A212" s="42" t="s">
        <v>406</v>
      </c>
      <c r="B212" s="12" t="s">
        <v>131</v>
      </c>
      <c r="C212" s="20"/>
      <c r="D212" s="14">
        <f>D213+D216+D219+D224</f>
        <v>1699433.8399999999</v>
      </c>
    </row>
    <row r="213" spans="1:4" ht="38.25" x14ac:dyDescent="0.2">
      <c r="A213" s="50" t="s">
        <v>389</v>
      </c>
      <c r="B213" s="12" t="s">
        <v>132</v>
      </c>
      <c r="C213" s="20"/>
      <c r="D213" s="14">
        <f>D215</f>
        <v>0</v>
      </c>
    </row>
    <row r="214" spans="1:4" x14ac:dyDescent="0.2">
      <c r="A214" s="30" t="s">
        <v>133</v>
      </c>
      <c r="B214" s="17" t="s">
        <v>347</v>
      </c>
      <c r="C214" s="13"/>
      <c r="D214" s="18"/>
    </row>
    <row r="215" spans="1:4" x14ac:dyDescent="0.2">
      <c r="A215" s="1" t="s">
        <v>24</v>
      </c>
      <c r="B215" s="23"/>
      <c r="C215" s="20">
        <v>200</v>
      </c>
      <c r="D215" s="18">
        <v>0</v>
      </c>
    </row>
    <row r="216" spans="1:4" ht="28.5" customHeight="1" x14ac:dyDescent="0.2">
      <c r="A216" s="50" t="s">
        <v>390</v>
      </c>
      <c r="B216" s="12" t="s">
        <v>135</v>
      </c>
      <c r="C216" s="20"/>
      <c r="D216" s="14">
        <f>SUM(D218:D218)</f>
        <v>895702.5</v>
      </c>
    </row>
    <row r="217" spans="1:4" ht="24" x14ac:dyDescent="0.2">
      <c r="A217" s="16" t="s">
        <v>473</v>
      </c>
      <c r="B217" s="17" t="s">
        <v>501</v>
      </c>
      <c r="C217" s="13"/>
      <c r="D217" s="18"/>
    </row>
    <row r="218" spans="1:4" x14ac:dyDescent="0.2">
      <c r="A218" s="1" t="s">
        <v>17</v>
      </c>
      <c r="B218" s="58"/>
      <c r="C218" s="20">
        <v>300</v>
      </c>
      <c r="D218" s="18">
        <v>895702.5</v>
      </c>
    </row>
    <row r="219" spans="1:4" ht="38.25" x14ac:dyDescent="0.2">
      <c r="A219" s="50" t="s">
        <v>391</v>
      </c>
      <c r="B219" s="43" t="s">
        <v>136</v>
      </c>
      <c r="C219" s="20"/>
      <c r="D219" s="14">
        <f>SUM(D221:D223)</f>
        <v>796251.34</v>
      </c>
    </row>
    <row r="220" spans="1:4" ht="24" x14ac:dyDescent="0.2">
      <c r="A220" s="16" t="s">
        <v>503</v>
      </c>
      <c r="B220" s="17" t="s">
        <v>137</v>
      </c>
      <c r="C220" s="13"/>
      <c r="D220" s="18"/>
    </row>
    <row r="221" spans="1:4" x14ac:dyDescent="0.2">
      <c r="A221" s="1" t="s">
        <v>17</v>
      </c>
      <c r="B221" s="23"/>
      <c r="C221" s="20">
        <v>300</v>
      </c>
      <c r="D221" s="18">
        <v>398125.72</v>
      </c>
    </row>
    <row r="222" spans="1:4" ht="24" x14ac:dyDescent="0.2">
      <c r="A222" s="27" t="s">
        <v>474</v>
      </c>
      <c r="B222" s="17" t="s">
        <v>502</v>
      </c>
      <c r="C222" s="20"/>
      <c r="D222" s="18"/>
    </row>
    <row r="223" spans="1:4" x14ac:dyDescent="0.2">
      <c r="A223" s="1" t="s">
        <v>17</v>
      </c>
      <c r="B223" s="23"/>
      <c r="C223" s="20">
        <v>300</v>
      </c>
      <c r="D223" s="18">
        <v>398125.62</v>
      </c>
    </row>
    <row r="224" spans="1:4" ht="24" x14ac:dyDescent="0.2">
      <c r="A224" s="59" t="s">
        <v>545</v>
      </c>
      <c r="B224" s="43" t="s">
        <v>532</v>
      </c>
      <c r="C224" s="20"/>
      <c r="D224" s="14">
        <f>D226</f>
        <v>7480</v>
      </c>
    </row>
    <row r="225" spans="1:4" x14ac:dyDescent="0.2">
      <c r="A225" s="1" t="s">
        <v>133</v>
      </c>
      <c r="B225" s="23" t="s">
        <v>533</v>
      </c>
      <c r="C225" s="20"/>
      <c r="D225" s="18"/>
    </row>
    <row r="226" spans="1:4" x14ac:dyDescent="0.2">
      <c r="A226" s="1" t="s">
        <v>24</v>
      </c>
      <c r="B226" s="23"/>
      <c r="C226" s="20">
        <v>200</v>
      </c>
      <c r="D226" s="18">
        <v>7480</v>
      </c>
    </row>
    <row r="227" spans="1:4" ht="25.5" x14ac:dyDescent="0.2">
      <c r="A227" s="60" t="s">
        <v>407</v>
      </c>
      <c r="B227" s="55" t="s">
        <v>138</v>
      </c>
      <c r="C227" s="46"/>
      <c r="D227" s="14">
        <f>D228+D238+D245+D252</f>
        <v>2130766.67</v>
      </c>
    </row>
    <row r="228" spans="1:4" ht="25.5" x14ac:dyDescent="0.2">
      <c r="A228" s="42" t="s">
        <v>392</v>
      </c>
      <c r="B228" s="12" t="s">
        <v>139</v>
      </c>
      <c r="C228" s="20"/>
      <c r="D228" s="14">
        <f>D234+D237+D231</f>
        <v>1966462.21</v>
      </c>
    </row>
    <row r="229" spans="1:4" ht="25.5" x14ac:dyDescent="0.2">
      <c r="A229" s="61" t="s">
        <v>536</v>
      </c>
      <c r="B229" s="62" t="s">
        <v>535</v>
      </c>
      <c r="C229" s="63"/>
      <c r="D229" s="18"/>
    </row>
    <row r="230" spans="1:4" x14ac:dyDescent="0.2">
      <c r="A230" s="64" t="s">
        <v>140</v>
      </c>
      <c r="B230" s="62" t="s">
        <v>534</v>
      </c>
      <c r="C230" s="63"/>
      <c r="D230" s="18"/>
    </row>
    <row r="231" spans="1:4" x14ac:dyDescent="0.2">
      <c r="A231" s="32" t="s">
        <v>304</v>
      </c>
      <c r="B231" s="62"/>
      <c r="C231" s="63">
        <v>600</v>
      </c>
      <c r="D231" s="18">
        <v>166716.25</v>
      </c>
    </row>
    <row r="232" spans="1:4" ht="25.5" customHeight="1" x14ac:dyDescent="0.2">
      <c r="A232" s="16" t="s">
        <v>357</v>
      </c>
      <c r="B232" s="17" t="s">
        <v>141</v>
      </c>
      <c r="C232" s="63"/>
      <c r="D232" s="18"/>
    </row>
    <row r="233" spans="1:4" x14ac:dyDescent="0.2">
      <c r="A233" s="29" t="s">
        <v>140</v>
      </c>
      <c r="B233" s="33" t="s">
        <v>142</v>
      </c>
      <c r="C233" s="35"/>
      <c r="D233" s="18"/>
    </row>
    <row r="234" spans="1:4" x14ac:dyDescent="0.2">
      <c r="A234" s="1" t="s">
        <v>24</v>
      </c>
      <c r="B234" s="23"/>
      <c r="C234" s="35">
        <v>200</v>
      </c>
      <c r="D234" s="18">
        <v>38728.519999999997</v>
      </c>
    </row>
    <row r="235" spans="1:4" x14ac:dyDescent="0.2">
      <c r="A235" s="21" t="s">
        <v>513</v>
      </c>
      <c r="B235" s="17" t="s">
        <v>512</v>
      </c>
      <c r="C235" s="35"/>
      <c r="D235" s="18"/>
    </row>
    <row r="236" spans="1:4" x14ac:dyDescent="0.2">
      <c r="A236" s="32" t="s">
        <v>140</v>
      </c>
      <c r="B236" s="17" t="s">
        <v>514</v>
      </c>
      <c r="C236" s="35"/>
      <c r="D236" s="18"/>
    </row>
    <row r="237" spans="1:4" x14ac:dyDescent="0.2">
      <c r="A237" s="32" t="s">
        <v>304</v>
      </c>
      <c r="B237" s="23"/>
      <c r="C237" s="35">
        <v>600</v>
      </c>
      <c r="D237" s="18">
        <v>1761017.44</v>
      </c>
    </row>
    <row r="238" spans="1:4" ht="25.5" x14ac:dyDescent="0.2">
      <c r="A238" s="42" t="s">
        <v>393</v>
      </c>
      <c r="B238" s="12" t="s">
        <v>143</v>
      </c>
      <c r="C238" s="20"/>
      <c r="D238" s="14">
        <f>SUM(D241:D244)</f>
        <v>52983.87</v>
      </c>
    </row>
    <row r="239" spans="1:4" ht="36" x14ac:dyDescent="0.2">
      <c r="A239" s="16" t="s">
        <v>145</v>
      </c>
      <c r="B239" s="17" t="s">
        <v>146</v>
      </c>
      <c r="C239" s="35"/>
      <c r="D239" s="18"/>
    </row>
    <row r="240" spans="1:4" x14ac:dyDescent="0.2">
      <c r="A240" s="29" t="s">
        <v>144</v>
      </c>
      <c r="B240" s="33" t="s">
        <v>344</v>
      </c>
      <c r="C240" s="35"/>
      <c r="D240" s="18"/>
    </row>
    <row r="241" spans="1:4" x14ac:dyDescent="0.2">
      <c r="A241" s="32" t="s">
        <v>304</v>
      </c>
      <c r="B241" s="33"/>
      <c r="C241" s="20">
        <v>600</v>
      </c>
      <c r="D241" s="18">
        <v>42983.87</v>
      </c>
    </row>
    <row r="242" spans="1:4" ht="24" x14ac:dyDescent="0.2">
      <c r="A242" s="16" t="s">
        <v>147</v>
      </c>
      <c r="B242" s="17" t="s">
        <v>148</v>
      </c>
      <c r="C242" s="35"/>
      <c r="D242" s="18"/>
    </row>
    <row r="243" spans="1:4" x14ac:dyDescent="0.2">
      <c r="A243" s="29" t="s">
        <v>144</v>
      </c>
      <c r="B243" s="33" t="s">
        <v>149</v>
      </c>
      <c r="C243" s="35"/>
      <c r="D243" s="18"/>
    </row>
    <row r="244" spans="1:4" x14ac:dyDescent="0.2">
      <c r="A244" s="32" t="s">
        <v>43</v>
      </c>
      <c r="B244" s="22"/>
      <c r="C244" s="20">
        <v>600</v>
      </c>
      <c r="D244" s="18">
        <v>10000</v>
      </c>
    </row>
    <row r="245" spans="1:4" ht="25.5" x14ac:dyDescent="0.2">
      <c r="A245" s="42" t="s">
        <v>394</v>
      </c>
      <c r="B245" s="12" t="s">
        <v>150</v>
      </c>
      <c r="C245" s="20"/>
      <c r="D245" s="14">
        <f>D248+D251</f>
        <v>29980.59</v>
      </c>
    </row>
    <row r="246" spans="1:4" x14ac:dyDescent="0.2">
      <c r="A246" s="16" t="s">
        <v>151</v>
      </c>
      <c r="B246" s="17" t="s">
        <v>152</v>
      </c>
      <c r="C246" s="35"/>
      <c r="D246" s="18"/>
    </row>
    <row r="247" spans="1:4" ht="24" x14ac:dyDescent="0.2">
      <c r="A247" s="29" t="s">
        <v>153</v>
      </c>
      <c r="B247" s="33" t="s">
        <v>154</v>
      </c>
      <c r="C247" s="35"/>
      <c r="D247" s="18"/>
    </row>
    <row r="248" spans="1:4" x14ac:dyDescent="0.2">
      <c r="A248" s="32" t="s">
        <v>43</v>
      </c>
      <c r="B248" s="23"/>
      <c r="C248" s="20">
        <v>600</v>
      </c>
      <c r="D248" s="18">
        <v>20880.59</v>
      </c>
    </row>
    <row r="249" spans="1:4" ht="24" x14ac:dyDescent="0.2">
      <c r="A249" s="32" t="s">
        <v>539</v>
      </c>
      <c r="B249" s="23" t="s">
        <v>537</v>
      </c>
      <c r="C249" s="20"/>
      <c r="D249" s="18"/>
    </row>
    <row r="250" spans="1:4" x14ac:dyDescent="0.2">
      <c r="A250" s="32" t="s">
        <v>540</v>
      </c>
      <c r="B250" s="23" t="s">
        <v>538</v>
      </c>
      <c r="C250" s="20"/>
      <c r="D250" s="18"/>
    </row>
    <row r="251" spans="1:4" x14ac:dyDescent="0.2">
      <c r="A251" s="32" t="s">
        <v>43</v>
      </c>
      <c r="B251" s="23"/>
      <c r="C251" s="20">
        <v>600</v>
      </c>
      <c r="D251" s="18">
        <v>9100</v>
      </c>
    </row>
    <row r="252" spans="1:4" ht="25.5" x14ac:dyDescent="0.2">
      <c r="A252" s="65" t="s">
        <v>312</v>
      </c>
      <c r="B252" s="23"/>
      <c r="C252" s="20"/>
      <c r="D252" s="14">
        <f>SUM(D255:D259)</f>
        <v>81340</v>
      </c>
    </row>
    <row r="253" spans="1:4" x14ac:dyDescent="0.2">
      <c r="A253" s="66" t="s">
        <v>490</v>
      </c>
      <c r="B253" s="22" t="s">
        <v>489</v>
      </c>
      <c r="C253" s="20"/>
      <c r="D253" s="14"/>
    </row>
    <row r="254" spans="1:4" x14ac:dyDescent="0.2">
      <c r="A254" s="67" t="s">
        <v>338</v>
      </c>
      <c r="B254" s="22" t="s">
        <v>299</v>
      </c>
      <c r="C254" s="20"/>
      <c r="D254" s="18"/>
    </row>
    <row r="255" spans="1:4" x14ac:dyDescent="0.2">
      <c r="A255" s="1" t="s">
        <v>24</v>
      </c>
      <c r="B255" s="22"/>
      <c r="C255" s="20">
        <v>200</v>
      </c>
      <c r="D255" s="18">
        <v>0</v>
      </c>
    </row>
    <row r="256" spans="1:4" x14ac:dyDescent="0.2">
      <c r="A256" s="32" t="s">
        <v>43</v>
      </c>
      <c r="B256" s="23"/>
      <c r="C256" s="20">
        <v>600</v>
      </c>
      <c r="D256" s="18">
        <v>51340</v>
      </c>
    </row>
    <row r="257" spans="1:4" ht="24" x14ac:dyDescent="0.2">
      <c r="A257" s="32" t="s">
        <v>486</v>
      </c>
      <c r="B257" s="23" t="s">
        <v>487</v>
      </c>
      <c r="C257" s="20"/>
      <c r="D257" s="18"/>
    </row>
    <row r="258" spans="1:4" x14ac:dyDescent="0.2">
      <c r="A258" s="21" t="s">
        <v>338</v>
      </c>
      <c r="B258" s="22" t="s">
        <v>488</v>
      </c>
      <c r="C258" s="20"/>
      <c r="D258" s="18"/>
    </row>
    <row r="259" spans="1:4" x14ac:dyDescent="0.2">
      <c r="A259" s="32" t="s">
        <v>43</v>
      </c>
      <c r="B259" s="23"/>
      <c r="C259" s="20">
        <v>600</v>
      </c>
      <c r="D259" s="18">
        <v>30000</v>
      </c>
    </row>
    <row r="260" spans="1:4" ht="25.5" x14ac:dyDescent="0.2">
      <c r="A260" s="42" t="s">
        <v>408</v>
      </c>
      <c r="B260" s="12" t="s">
        <v>155</v>
      </c>
      <c r="C260" s="20"/>
      <c r="D260" s="14">
        <f>D261+D272+D310</f>
        <v>92753153.25</v>
      </c>
    </row>
    <row r="261" spans="1:4" ht="25.5" x14ac:dyDescent="0.2">
      <c r="A261" s="60" t="s">
        <v>395</v>
      </c>
      <c r="B261" s="55" t="s">
        <v>156</v>
      </c>
      <c r="C261" s="46"/>
      <c r="D261" s="14">
        <f>SUM(D264:D270)</f>
        <v>3020100.81</v>
      </c>
    </row>
    <row r="262" spans="1:4" x14ac:dyDescent="0.2">
      <c r="A262" s="16" t="s">
        <v>157</v>
      </c>
      <c r="B262" s="17" t="s">
        <v>158</v>
      </c>
      <c r="C262" s="68"/>
      <c r="D262" s="18"/>
    </row>
    <row r="263" spans="1:4" x14ac:dyDescent="0.2">
      <c r="A263" s="29" t="s">
        <v>159</v>
      </c>
      <c r="B263" s="33" t="s">
        <v>160</v>
      </c>
      <c r="C263" s="68"/>
      <c r="D263" s="18"/>
    </row>
    <row r="264" spans="1:4" x14ac:dyDescent="0.2">
      <c r="A264" s="32" t="s">
        <v>304</v>
      </c>
      <c r="B264" s="23"/>
      <c r="C264" s="35">
        <v>600</v>
      </c>
      <c r="D264" s="18">
        <v>2619494.81</v>
      </c>
    </row>
    <row r="265" spans="1:4" x14ac:dyDescent="0.2">
      <c r="A265" s="16" t="s">
        <v>161</v>
      </c>
      <c r="B265" s="17" t="s">
        <v>162</v>
      </c>
      <c r="C265" s="68"/>
      <c r="D265" s="18"/>
    </row>
    <row r="266" spans="1:4" x14ac:dyDescent="0.2">
      <c r="A266" s="29" t="s">
        <v>163</v>
      </c>
      <c r="B266" s="33" t="s">
        <v>164</v>
      </c>
      <c r="C266" s="68"/>
      <c r="D266" s="18"/>
    </row>
    <row r="267" spans="1:4" x14ac:dyDescent="0.2">
      <c r="A267" s="32" t="s">
        <v>43</v>
      </c>
      <c r="B267" s="23"/>
      <c r="C267" s="35">
        <v>600</v>
      </c>
      <c r="D267" s="18">
        <v>218506</v>
      </c>
    </row>
    <row r="268" spans="1:4" ht="24" x14ac:dyDescent="0.2">
      <c r="A268" s="16" t="s">
        <v>313</v>
      </c>
      <c r="B268" s="17" t="s">
        <v>165</v>
      </c>
      <c r="C268" s="68"/>
      <c r="D268" s="18"/>
    </row>
    <row r="269" spans="1:4" x14ac:dyDescent="0.2">
      <c r="A269" s="29" t="s">
        <v>163</v>
      </c>
      <c r="B269" s="33" t="s">
        <v>166</v>
      </c>
      <c r="C269" s="68"/>
      <c r="D269" s="18"/>
    </row>
    <row r="270" spans="1:4" x14ac:dyDescent="0.2">
      <c r="A270" s="32" t="s">
        <v>43</v>
      </c>
      <c r="B270" s="23"/>
      <c r="C270" s="35">
        <v>600</v>
      </c>
      <c r="D270" s="18">
        <v>182100</v>
      </c>
    </row>
    <row r="271" spans="1:4" x14ac:dyDescent="0.2">
      <c r="A271" s="32"/>
      <c r="B271" s="22"/>
      <c r="C271" s="35"/>
      <c r="D271" s="18"/>
    </row>
    <row r="272" spans="1:4" ht="25.5" x14ac:dyDescent="0.2">
      <c r="A272" s="42" t="s">
        <v>396</v>
      </c>
      <c r="B272" s="12" t="s">
        <v>167</v>
      </c>
      <c r="C272" s="20"/>
      <c r="D272" s="14">
        <f>SUM(D275:D309)</f>
        <v>64871084.120000012</v>
      </c>
    </row>
    <row r="273" spans="1:4" ht="15" x14ac:dyDescent="0.25">
      <c r="A273" s="16" t="s">
        <v>314</v>
      </c>
      <c r="B273" s="17" t="s">
        <v>168</v>
      </c>
      <c r="C273" s="41"/>
      <c r="D273" s="69"/>
    </row>
    <row r="274" spans="1:4" x14ac:dyDescent="0.2">
      <c r="A274" s="29" t="s">
        <v>169</v>
      </c>
      <c r="B274" s="33" t="s">
        <v>170</v>
      </c>
      <c r="C274" s="41"/>
      <c r="D274" s="70"/>
    </row>
    <row r="275" spans="1:4" x14ac:dyDescent="0.2">
      <c r="A275" s="1" t="s">
        <v>310</v>
      </c>
      <c r="B275" s="33"/>
      <c r="C275" s="35">
        <v>600</v>
      </c>
      <c r="D275" s="70">
        <v>0</v>
      </c>
    </row>
    <row r="276" spans="1:4" x14ac:dyDescent="0.2">
      <c r="A276" s="16" t="s">
        <v>171</v>
      </c>
      <c r="B276" s="17" t="s">
        <v>172</v>
      </c>
      <c r="C276" s="41"/>
      <c r="D276" s="70"/>
    </row>
    <row r="277" spans="1:4" x14ac:dyDescent="0.2">
      <c r="A277" s="29" t="s">
        <v>173</v>
      </c>
      <c r="B277" s="33" t="s">
        <v>174</v>
      </c>
      <c r="C277" s="41"/>
      <c r="D277" s="70"/>
    </row>
    <row r="278" spans="1:4" x14ac:dyDescent="0.2">
      <c r="A278" s="32" t="s">
        <v>306</v>
      </c>
      <c r="B278" s="33"/>
      <c r="C278" s="35">
        <v>600</v>
      </c>
      <c r="D278" s="18">
        <v>10251921.300000001</v>
      </c>
    </row>
    <row r="279" spans="1:4" x14ac:dyDescent="0.2">
      <c r="A279" s="29" t="s">
        <v>169</v>
      </c>
      <c r="B279" s="33" t="s">
        <v>175</v>
      </c>
      <c r="C279" s="41"/>
      <c r="D279" s="70"/>
    </row>
    <row r="280" spans="1:4" x14ac:dyDescent="0.2">
      <c r="A280" s="32" t="s">
        <v>306</v>
      </c>
      <c r="B280" s="33"/>
      <c r="C280" s="35">
        <v>600</v>
      </c>
      <c r="D280" s="70">
        <v>464994.56</v>
      </c>
    </row>
    <row r="281" spans="1:4" x14ac:dyDescent="0.2">
      <c r="A281" s="32" t="s">
        <v>526</v>
      </c>
      <c r="B281" s="33" t="s">
        <v>525</v>
      </c>
      <c r="C281" s="35"/>
      <c r="D281" s="70"/>
    </row>
    <row r="282" spans="1:4" x14ac:dyDescent="0.2">
      <c r="A282" s="32" t="s">
        <v>306</v>
      </c>
      <c r="B282" s="33"/>
      <c r="C282" s="35">
        <v>600</v>
      </c>
      <c r="D282" s="70">
        <v>11422.84</v>
      </c>
    </row>
    <row r="283" spans="1:4" x14ac:dyDescent="0.2">
      <c r="A283" s="16" t="s">
        <v>176</v>
      </c>
      <c r="B283" s="17" t="s">
        <v>177</v>
      </c>
      <c r="C283" s="41"/>
      <c r="D283" s="70"/>
    </row>
    <row r="284" spans="1:4" ht="24" x14ac:dyDescent="0.2">
      <c r="A284" s="29" t="s">
        <v>178</v>
      </c>
      <c r="B284" s="33" t="s">
        <v>179</v>
      </c>
      <c r="C284" s="41"/>
      <c r="D284" s="70"/>
    </row>
    <row r="285" spans="1:4" x14ac:dyDescent="0.2">
      <c r="A285" s="32" t="s">
        <v>306</v>
      </c>
      <c r="B285" s="33"/>
      <c r="C285" s="35">
        <v>600</v>
      </c>
      <c r="D285" s="18">
        <v>12390460.970000001</v>
      </c>
    </row>
    <row r="286" spans="1:4" x14ac:dyDescent="0.2">
      <c r="A286" s="29" t="s">
        <v>169</v>
      </c>
      <c r="B286" s="33" t="s">
        <v>180</v>
      </c>
      <c r="C286" s="41"/>
      <c r="D286" s="70"/>
    </row>
    <row r="287" spans="1:4" x14ac:dyDescent="0.2">
      <c r="A287" s="32" t="s">
        <v>306</v>
      </c>
      <c r="B287" s="33"/>
      <c r="C287" s="35">
        <v>600</v>
      </c>
      <c r="D287" s="70">
        <v>75000</v>
      </c>
    </row>
    <row r="288" spans="1:4" x14ac:dyDescent="0.2">
      <c r="A288" s="16" t="s">
        <v>181</v>
      </c>
      <c r="B288" s="17" t="s">
        <v>182</v>
      </c>
      <c r="C288" s="41"/>
      <c r="D288" s="70"/>
    </row>
    <row r="289" spans="1:4" x14ac:dyDescent="0.2">
      <c r="A289" s="16" t="s">
        <v>484</v>
      </c>
      <c r="B289" s="17" t="s">
        <v>491</v>
      </c>
      <c r="C289" s="41"/>
      <c r="D289" s="70"/>
    </row>
    <row r="290" spans="1:4" x14ac:dyDescent="0.2">
      <c r="A290" s="32" t="s">
        <v>306</v>
      </c>
      <c r="B290" s="33"/>
      <c r="C290" s="35">
        <v>600</v>
      </c>
      <c r="D290" s="70">
        <v>411015.56</v>
      </c>
    </row>
    <row r="291" spans="1:4" x14ac:dyDescent="0.2">
      <c r="A291" s="29" t="s">
        <v>183</v>
      </c>
      <c r="B291" s="71" t="s">
        <v>184</v>
      </c>
      <c r="C291" s="41"/>
      <c r="D291" s="70"/>
    </row>
    <row r="292" spans="1:4" x14ac:dyDescent="0.2">
      <c r="A292" s="32" t="s">
        <v>306</v>
      </c>
      <c r="B292" s="33"/>
      <c r="C292" s="35">
        <v>600</v>
      </c>
      <c r="D292" s="18">
        <v>24267874.219999999</v>
      </c>
    </row>
    <row r="293" spans="1:4" x14ac:dyDescent="0.2">
      <c r="A293" s="29" t="s">
        <v>169</v>
      </c>
      <c r="B293" s="33" t="s">
        <v>185</v>
      </c>
      <c r="C293" s="35"/>
      <c r="D293" s="70"/>
    </row>
    <row r="294" spans="1:4" x14ac:dyDescent="0.2">
      <c r="A294" s="32" t="s">
        <v>322</v>
      </c>
      <c r="B294" s="33"/>
      <c r="C294" s="35">
        <v>600</v>
      </c>
      <c r="D294" s="70">
        <v>77500</v>
      </c>
    </row>
    <row r="295" spans="1:4" ht="24" x14ac:dyDescent="0.2">
      <c r="A295" s="32" t="s">
        <v>530</v>
      </c>
      <c r="B295" s="33" t="s">
        <v>515</v>
      </c>
      <c r="C295" s="35"/>
      <c r="D295" s="70"/>
    </row>
    <row r="296" spans="1:4" x14ac:dyDescent="0.2">
      <c r="A296" s="32" t="s">
        <v>134</v>
      </c>
      <c r="B296" s="33"/>
      <c r="C296" s="35">
        <v>400</v>
      </c>
      <c r="D296" s="70">
        <v>139249.70000000001</v>
      </c>
    </row>
    <row r="297" spans="1:4" x14ac:dyDescent="0.2">
      <c r="A297" s="16" t="s">
        <v>186</v>
      </c>
      <c r="B297" s="17" t="s">
        <v>187</v>
      </c>
      <c r="C297" s="41"/>
      <c r="D297" s="70"/>
    </row>
    <row r="298" spans="1:4" x14ac:dyDescent="0.2">
      <c r="A298" s="29" t="s">
        <v>328</v>
      </c>
      <c r="B298" s="33" t="s">
        <v>188</v>
      </c>
      <c r="C298" s="35"/>
      <c r="D298" s="70"/>
    </row>
    <row r="299" spans="1:4" ht="18" customHeight="1" x14ac:dyDescent="0.2">
      <c r="A299" s="1" t="s">
        <v>24</v>
      </c>
      <c r="B299" s="33"/>
      <c r="C299" s="35">
        <v>200</v>
      </c>
      <c r="D299" s="70">
        <v>189000</v>
      </c>
    </row>
    <row r="300" spans="1:4" x14ac:dyDescent="0.2">
      <c r="A300" s="32" t="s">
        <v>304</v>
      </c>
      <c r="B300" s="33"/>
      <c r="C300" s="35">
        <v>600</v>
      </c>
      <c r="D300" s="70">
        <v>638710.59</v>
      </c>
    </row>
    <row r="301" spans="1:4" x14ac:dyDescent="0.2">
      <c r="A301" s="32" t="s">
        <v>25</v>
      </c>
      <c r="B301" s="33"/>
      <c r="C301" s="35">
        <v>800</v>
      </c>
      <c r="D301" s="70">
        <v>38616.03</v>
      </c>
    </row>
    <row r="302" spans="1:4" ht="24" x14ac:dyDescent="0.2">
      <c r="A302" s="21" t="s">
        <v>189</v>
      </c>
      <c r="B302" s="17" t="s">
        <v>190</v>
      </c>
      <c r="C302" s="35"/>
      <c r="D302" s="70"/>
    </row>
    <row r="303" spans="1:4" x14ac:dyDescent="0.2">
      <c r="A303" s="29" t="s">
        <v>169</v>
      </c>
      <c r="B303" s="33" t="s">
        <v>191</v>
      </c>
      <c r="C303" s="35"/>
      <c r="D303" s="70"/>
    </row>
    <row r="304" spans="1:4" x14ac:dyDescent="0.2">
      <c r="A304" s="32" t="s">
        <v>43</v>
      </c>
      <c r="B304" s="33"/>
      <c r="C304" s="35">
        <v>600</v>
      </c>
      <c r="D304" s="70">
        <v>82000</v>
      </c>
    </row>
    <row r="305" spans="1:4" x14ac:dyDescent="0.2">
      <c r="A305" s="27" t="s">
        <v>355</v>
      </c>
      <c r="B305" s="17" t="s">
        <v>356</v>
      </c>
      <c r="C305" s="35"/>
      <c r="D305" s="70"/>
    </row>
    <row r="306" spans="1:4" x14ac:dyDescent="0.2">
      <c r="A306" s="32" t="s">
        <v>43</v>
      </c>
      <c r="B306" s="33"/>
      <c r="C306" s="35">
        <v>600</v>
      </c>
      <c r="D306" s="70">
        <v>15829318.35</v>
      </c>
    </row>
    <row r="307" spans="1:4" x14ac:dyDescent="0.2">
      <c r="A307" s="21" t="s">
        <v>192</v>
      </c>
      <c r="B307" s="17" t="s">
        <v>193</v>
      </c>
      <c r="C307" s="35"/>
      <c r="D307" s="70"/>
    </row>
    <row r="308" spans="1:4" x14ac:dyDescent="0.2">
      <c r="A308" s="29" t="s">
        <v>169</v>
      </c>
      <c r="B308" s="33" t="s">
        <v>194</v>
      </c>
      <c r="C308" s="35"/>
      <c r="D308" s="70"/>
    </row>
    <row r="309" spans="1:4" x14ac:dyDescent="0.2">
      <c r="A309" s="32" t="s">
        <v>43</v>
      </c>
      <c r="B309" s="33"/>
      <c r="C309" s="35">
        <v>600</v>
      </c>
      <c r="D309" s="70">
        <v>4000</v>
      </c>
    </row>
    <row r="310" spans="1:4" ht="25.5" x14ac:dyDescent="0.2">
      <c r="A310" s="42" t="s">
        <v>431</v>
      </c>
      <c r="B310" s="12" t="s">
        <v>195</v>
      </c>
      <c r="C310" s="20"/>
      <c r="D310" s="14">
        <f>SUM(D313:D322)</f>
        <v>24861968.32</v>
      </c>
    </row>
    <row r="311" spans="1:4" x14ac:dyDescent="0.2">
      <c r="A311" s="21" t="s">
        <v>423</v>
      </c>
      <c r="B311" s="22" t="s">
        <v>422</v>
      </c>
      <c r="C311" s="35"/>
      <c r="D311" s="14"/>
    </row>
    <row r="312" spans="1:4" x14ac:dyDescent="0.2">
      <c r="A312" s="32" t="s">
        <v>197</v>
      </c>
      <c r="B312" s="23" t="s">
        <v>424</v>
      </c>
      <c r="C312" s="35"/>
      <c r="D312" s="14"/>
    </row>
    <row r="313" spans="1:4" x14ac:dyDescent="0.2">
      <c r="A313" s="32" t="s">
        <v>134</v>
      </c>
      <c r="B313" s="22"/>
      <c r="C313" s="35">
        <v>400</v>
      </c>
      <c r="D313" s="18">
        <v>145500</v>
      </c>
    </row>
    <row r="314" spans="1:4" x14ac:dyDescent="0.2">
      <c r="A314" s="32" t="s">
        <v>25</v>
      </c>
      <c r="B314" s="22"/>
      <c r="C314" s="35">
        <v>800</v>
      </c>
      <c r="D314" s="18">
        <v>50552.800000000003</v>
      </c>
    </row>
    <row r="315" spans="1:4" x14ac:dyDescent="0.2">
      <c r="A315" s="16" t="s">
        <v>335</v>
      </c>
      <c r="B315" s="72" t="s">
        <v>196</v>
      </c>
      <c r="C315" s="35"/>
      <c r="D315" s="70"/>
    </row>
    <row r="316" spans="1:4" x14ac:dyDescent="0.2">
      <c r="A316" s="29" t="s">
        <v>197</v>
      </c>
      <c r="B316" s="73" t="s">
        <v>198</v>
      </c>
      <c r="C316" s="35"/>
      <c r="D316" s="70"/>
    </row>
    <row r="317" spans="1:4" x14ac:dyDescent="0.2">
      <c r="A317" s="32" t="s">
        <v>304</v>
      </c>
      <c r="B317" s="73"/>
      <c r="C317" s="35">
        <v>600</v>
      </c>
      <c r="D317" s="70">
        <v>77450</v>
      </c>
    </row>
    <row r="318" spans="1:4" x14ac:dyDescent="0.2">
      <c r="A318" s="32" t="s">
        <v>330</v>
      </c>
      <c r="B318" s="33" t="s">
        <v>199</v>
      </c>
      <c r="C318" s="35"/>
      <c r="D318" s="70"/>
    </row>
    <row r="319" spans="1:4" x14ac:dyDescent="0.2">
      <c r="A319" s="32" t="s">
        <v>304</v>
      </c>
      <c r="B319" s="74"/>
      <c r="C319" s="35">
        <v>600</v>
      </c>
      <c r="D319" s="70">
        <v>22587165.23</v>
      </c>
    </row>
    <row r="320" spans="1:4" ht="24" x14ac:dyDescent="0.2">
      <c r="A320" s="16" t="s">
        <v>200</v>
      </c>
      <c r="B320" s="72" t="s">
        <v>201</v>
      </c>
      <c r="C320" s="35"/>
      <c r="D320" s="70"/>
    </row>
    <row r="321" spans="1:4" x14ac:dyDescent="0.2">
      <c r="A321" s="29" t="s">
        <v>197</v>
      </c>
      <c r="B321" s="73" t="s">
        <v>202</v>
      </c>
      <c r="C321" s="35"/>
      <c r="D321" s="70"/>
    </row>
    <row r="322" spans="1:4" x14ac:dyDescent="0.2">
      <c r="A322" s="32" t="s">
        <v>306</v>
      </c>
      <c r="B322" s="74"/>
      <c r="C322" s="35">
        <v>600</v>
      </c>
      <c r="D322" s="70">
        <v>2001300.29</v>
      </c>
    </row>
    <row r="323" spans="1:4" ht="25.5" x14ac:dyDescent="0.2">
      <c r="A323" s="42" t="s">
        <v>409</v>
      </c>
      <c r="B323" s="12" t="s">
        <v>203</v>
      </c>
      <c r="C323" s="20"/>
      <c r="D323" s="14">
        <f>D324+D354</f>
        <v>65456438.689999998</v>
      </c>
    </row>
    <row r="324" spans="1:4" ht="25.5" x14ac:dyDescent="0.2">
      <c r="A324" s="60" t="s">
        <v>398</v>
      </c>
      <c r="B324" s="55" t="s">
        <v>204</v>
      </c>
      <c r="C324" s="75"/>
      <c r="D324" s="14">
        <f>SUM(D325:D352)</f>
        <v>65456438.689999998</v>
      </c>
    </row>
    <row r="325" spans="1:4" x14ac:dyDescent="0.2">
      <c r="A325" s="60" t="s">
        <v>522</v>
      </c>
      <c r="B325" s="48" t="s">
        <v>520</v>
      </c>
      <c r="C325" s="75"/>
      <c r="D325" s="14"/>
    </row>
    <row r="326" spans="1:4" x14ac:dyDescent="0.2">
      <c r="A326" s="76" t="s">
        <v>205</v>
      </c>
      <c r="B326" s="48" t="s">
        <v>521</v>
      </c>
      <c r="C326" s="75"/>
      <c r="D326" s="14"/>
    </row>
    <row r="327" spans="1:4" x14ac:dyDescent="0.2">
      <c r="A327" s="1" t="s">
        <v>24</v>
      </c>
      <c r="B327" s="55"/>
      <c r="C327" s="75">
        <v>200</v>
      </c>
      <c r="D327" s="18">
        <v>31362.799999999999</v>
      </c>
    </row>
    <row r="328" spans="1:4" x14ac:dyDescent="0.2">
      <c r="A328" s="77" t="s">
        <v>436</v>
      </c>
      <c r="B328" s="48" t="s">
        <v>437</v>
      </c>
      <c r="C328" s="75"/>
      <c r="D328" s="14"/>
    </row>
    <row r="329" spans="1:4" x14ac:dyDescent="0.2">
      <c r="A329" s="77" t="s">
        <v>438</v>
      </c>
      <c r="B329" s="48" t="s">
        <v>439</v>
      </c>
      <c r="C329" s="75"/>
      <c r="D329" s="14"/>
    </row>
    <row r="330" spans="1:4" x14ac:dyDescent="0.2">
      <c r="A330" s="1" t="s">
        <v>134</v>
      </c>
      <c r="B330" s="48"/>
      <c r="C330" s="75">
        <v>400</v>
      </c>
      <c r="D330" s="18">
        <v>17025</v>
      </c>
    </row>
    <row r="331" spans="1:4" x14ac:dyDescent="0.2">
      <c r="A331" s="27" t="s">
        <v>205</v>
      </c>
      <c r="B331" s="48" t="s">
        <v>529</v>
      </c>
      <c r="C331" s="75"/>
      <c r="D331" s="18"/>
    </row>
    <row r="332" spans="1:4" x14ac:dyDescent="0.2">
      <c r="A332" s="1" t="s">
        <v>134</v>
      </c>
      <c r="B332" s="48"/>
      <c r="C332" s="75">
        <v>400</v>
      </c>
      <c r="D332" s="18">
        <v>26298.74</v>
      </c>
    </row>
    <row r="333" spans="1:4" x14ac:dyDescent="0.2">
      <c r="A333" s="76" t="s">
        <v>465</v>
      </c>
      <c r="B333" s="48" t="s">
        <v>466</v>
      </c>
      <c r="C333" s="75"/>
      <c r="D333" s="18"/>
    </row>
    <row r="334" spans="1:4" x14ac:dyDescent="0.2">
      <c r="A334" s="1" t="s">
        <v>134</v>
      </c>
      <c r="B334" s="48"/>
      <c r="C334" s="75">
        <v>400</v>
      </c>
      <c r="D334" s="18">
        <v>260624.1</v>
      </c>
    </row>
    <row r="335" spans="1:4" x14ac:dyDescent="0.2">
      <c r="A335" s="27" t="s">
        <v>505</v>
      </c>
      <c r="B335" s="22" t="s">
        <v>504</v>
      </c>
      <c r="C335" s="35"/>
      <c r="D335" s="18"/>
    </row>
    <row r="336" spans="1:4" x14ac:dyDescent="0.2">
      <c r="A336" s="32" t="s">
        <v>134</v>
      </c>
      <c r="B336" s="22"/>
      <c r="C336" s="35">
        <v>400</v>
      </c>
      <c r="D336" s="18">
        <v>8853130.75</v>
      </c>
    </row>
    <row r="337" spans="1:4" x14ac:dyDescent="0.2">
      <c r="A337" s="16" t="s">
        <v>206</v>
      </c>
      <c r="B337" s="17" t="s">
        <v>207</v>
      </c>
      <c r="C337" s="20"/>
      <c r="D337" s="18"/>
    </row>
    <row r="338" spans="1:4" x14ac:dyDescent="0.2">
      <c r="A338" s="29" t="s">
        <v>205</v>
      </c>
      <c r="B338" s="33" t="s">
        <v>208</v>
      </c>
      <c r="C338" s="20"/>
      <c r="D338" s="18"/>
    </row>
    <row r="339" spans="1:4" x14ac:dyDescent="0.2">
      <c r="A339" s="1" t="s">
        <v>24</v>
      </c>
      <c r="B339" s="22"/>
      <c r="C339" s="35">
        <v>200</v>
      </c>
      <c r="D339" s="18">
        <v>123900</v>
      </c>
    </row>
    <row r="340" spans="1:4" x14ac:dyDescent="0.2">
      <c r="A340" s="32" t="s">
        <v>134</v>
      </c>
      <c r="B340" s="22"/>
      <c r="C340" s="35">
        <v>400</v>
      </c>
      <c r="D340" s="18">
        <v>144690.87</v>
      </c>
    </row>
    <row r="341" spans="1:4" x14ac:dyDescent="0.2">
      <c r="A341" s="32" t="s">
        <v>25</v>
      </c>
      <c r="B341" s="22"/>
      <c r="C341" s="35">
        <v>800</v>
      </c>
      <c r="D341" s="18">
        <v>9441.32</v>
      </c>
    </row>
    <row r="342" spans="1:4" ht="24" x14ac:dyDescent="0.2">
      <c r="A342" s="1" t="s">
        <v>510</v>
      </c>
      <c r="B342" s="22" t="s">
        <v>493</v>
      </c>
      <c r="C342" s="35"/>
      <c r="D342" s="18"/>
    </row>
    <row r="343" spans="1:4" x14ac:dyDescent="0.2">
      <c r="A343" s="1" t="s">
        <v>24</v>
      </c>
      <c r="B343" s="22"/>
      <c r="C343" s="35">
        <v>200</v>
      </c>
      <c r="D343" s="18">
        <v>2496071.5099999998</v>
      </c>
    </row>
    <row r="344" spans="1:4" x14ac:dyDescent="0.2">
      <c r="A344" s="1" t="s">
        <v>438</v>
      </c>
      <c r="B344" s="22" t="s">
        <v>531</v>
      </c>
      <c r="C344" s="35"/>
      <c r="D344" s="18"/>
    </row>
    <row r="345" spans="1:4" x14ac:dyDescent="0.2">
      <c r="A345" s="1" t="s">
        <v>24</v>
      </c>
      <c r="B345" s="22"/>
      <c r="C345" s="35">
        <v>200</v>
      </c>
      <c r="D345" s="18">
        <v>0</v>
      </c>
    </row>
    <row r="346" spans="1:4" ht="24" x14ac:dyDescent="0.2">
      <c r="A346" s="32" t="s">
        <v>511</v>
      </c>
      <c r="B346" s="22" t="s">
        <v>492</v>
      </c>
      <c r="C346" s="35"/>
      <c r="D346" s="18"/>
    </row>
    <row r="347" spans="1:4" x14ac:dyDescent="0.2">
      <c r="A347" s="1" t="s">
        <v>24</v>
      </c>
      <c r="B347" s="22"/>
      <c r="C347" s="35">
        <v>200</v>
      </c>
      <c r="D347" s="18">
        <v>9943977.2300000004</v>
      </c>
    </row>
    <row r="348" spans="1:4" x14ac:dyDescent="0.2">
      <c r="A348" s="21" t="s">
        <v>449</v>
      </c>
      <c r="B348" s="22" t="s">
        <v>506</v>
      </c>
      <c r="C348" s="35"/>
      <c r="D348" s="18"/>
    </row>
    <row r="349" spans="1:4" x14ac:dyDescent="0.2">
      <c r="A349" s="32" t="s">
        <v>134</v>
      </c>
      <c r="B349" s="22"/>
      <c r="C349" s="35">
        <v>400</v>
      </c>
      <c r="D349" s="18">
        <v>42328916.369999997</v>
      </c>
    </row>
    <row r="350" spans="1:4" x14ac:dyDescent="0.2">
      <c r="A350" s="32" t="s">
        <v>518</v>
      </c>
      <c r="B350" s="22" t="s">
        <v>516</v>
      </c>
      <c r="C350" s="35"/>
      <c r="D350" s="18"/>
    </row>
    <row r="351" spans="1:4" ht="24" x14ac:dyDescent="0.2">
      <c r="A351" s="32" t="s">
        <v>519</v>
      </c>
      <c r="B351" s="22" t="s">
        <v>517</v>
      </c>
      <c r="C351" s="35"/>
      <c r="D351" s="18"/>
    </row>
    <row r="352" spans="1:4" x14ac:dyDescent="0.2">
      <c r="A352" s="1" t="s">
        <v>17</v>
      </c>
      <c r="B352" s="22"/>
      <c r="C352" s="35">
        <v>300</v>
      </c>
      <c r="D352" s="18">
        <v>1221000</v>
      </c>
    </row>
    <row r="353" spans="1:4" x14ac:dyDescent="0.2">
      <c r="A353" s="32"/>
      <c r="B353" s="22"/>
      <c r="C353" s="35"/>
      <c r="D353" s="18"/>
    </row>
    <row r="354" spans="1:4" ht="25.5" x14ac:dyDescent="0.2">
      <c r="A354" s="50" t="s">
        <v>397</v>
      </c>
      <c r="B354" s="55" t="s">
        <v>209</v>
      </c>
      <c r="C354" s="20"/>
      <c r="D354" s="14">
        <f>D357</f>
        <v>0</v>
      </c>
    </row>
    <row r="355" spans="1:4" x14ac:dyDescent="0.2">
      <c r="A355" s="27" t="s">
        <v>210</v>
      </c>
      <c r="B355" s="17" t="s">
        <v>211</v>
      </c>
      <c r="C355" s="20"/>
      <c r="D355" s="18"/>
    </row>
    <row r="356" spans="1:4" x14ac:dyDescent="0.2">
      <c r="A356" s="1" t="s">
        <v>336</v>
      </c>
      <c r="B356" s="33" t="s">
        <v>212</v>
      </c>
      <c r="C356" s="20"/>
      <c r="D356" s="18"/>
    </row>
    <row r="357" spans="1:4" x14ac:dyDescent="0.2">
      <c r="A357" s="1" t="s">
        <v>24</v>
      </c>
      <c r="B357" s="22"/>
      <c r="C357" s="35">
        <v>200</v>
      </c>
      <c r="D357" s="18">
        <v>0</v>
      </c>
    </row>
    <row r="358" spans="1:4" ht="25.5" x14ac:dyDescent="0.2">
      <c r="A358" s="42" t="s">
        <v>410</v>
      </c>
      <c r="B358" s="12" t="s">
        <v>213</v>
      </c>
      <c r="C358" s="20"/>
      <c r="D358" s="14">
        <f>D359</f>
        <v>140264749.67000002</v>
      </c>
    </row>
    <row r="359" spans="1:4" ht="25.5" x14ac:dyDescent="0.2">
      <c r="A359" s="42" t="s">
        <v>399</v>
      </c>
      <c r="B359" s="12" t="s">
        <v>214</v>
      </c>
      <c r="C359" s="20"/>
      <c r="D359" s="14">
        <f>SUM(D362:D378)</f>
        <v>140264749.67000002</v>
      </c>
    </row>
    <row r="360" spans="1:4" x14ac:dyDescent="0.2">
      <c r="A360" s="16" t="s">
        <v>507</v>
      </c>
      <c r="B360" s="17" t="s">
        <v>215</v>
      </c>
      <c r="C360" s="41"/>
      <c r="D360" s="18"/>
    </row>
    <row r="361" spans="1:4" x14ac:dyDescent="0.2">
      <c r="A361" s="29" t="s">
        <v>216</v>
      </c>
      <c r="B361" s="33" t="s">
        <v>217</v>
      </c>
      <c r="C361" s="41"/>
      <c r="D361" s="18"/>
    </row>
    <row r="362" spans="1:4" x14ac:dyDescent="0.2">
      <c r="A362" s="1" t="s">
        <v>24</v>
      </c>
      <c r="B362" s="22"/>
      <c r="C362" s="35">
        <v>200</v>
      </c>
      <c r="D362" s="18">
        <v>43505869.030000001</v>
      </c>
    </row>
    <row r="363" spans="1:4" x14ac:dyDescent="0.2">
      <c r="A363" s="32" t="s">
        <v>25</v>
      </c>
      <c r="B363" s="22"/>
      <c r="C363" s="35">
        <v>800</v>
      </c>
      <c r="D363" s="18">
        <v>33916.879999999997</v>
      </c>
    </row>
    <row r="364" spans="1:4" x14ac:dyDescent="0.2">
      <c r="A364" s="29" t="s">
        <v>218</v>
      </c>
      <c r="B364" s="33" t="s">
        <v>219</v>
      </c>
      <c r="C364" s="41"/>
      <c r="D364" s="18"/>
    </row>
    <row r="365" spans="1:4" x14ac:dyDescent="0.2">
      <c r="A365" s="1" t="s">
        <v>24</v>
      </c>
      <c r="B365" s="22"/>
      <c r="C365" s="35">
        <v>200</v>
      </c>
      <c r="D365" s="18">
        <v>2451083.4</v>
      </c>
    </row>
    <row r="366" spans="1:4" ht="24" x14ac:dyDescent="0.2">
      <c r="A366" s="16" t="s">
        <v>440</v>
      </c>
      <c r="B366" s="73" t="s">
        <v>441</v>
      </c>
      <c r="C366" s="35"/>
      <c r="D366" s="18"/>
    </row>
    <row r="367" spans="1:4" x14ac:dyDescent="0.2">
      <c r="A367" s="32" t="s">
        <v>134</v>
      </c>
      <c r="B367" s="22"/>
      <c r="C367" s="35">
        <v>400</v>
      </c>
      <c r="D367" s="18">
        <v>11462418.449999999</v>
      </c>
    </row>
    <row r="368" spans="1:4" x14ac:dyDescent="0.2">
      <c r="A368" s="32" t="s">
        <v>25</v>
      </c>
      <c r="B368" s="22"/>
      <c r="C368" s="35">
        <v>800</v>
      </c>
      <c r="D368" s="18">
        <v>46061.120000000003</v>
      </c>
    </row>
    <row r="369" spans="1:4" ht="24" x14ac:dyDescent="0.2">
      <c r="A369" s="36" t="s">
        <v>508</v>
      </c>
      <c r="B369" s="17" t="s">
        <v>366</v>
      </c>
      <c r="C369" s="20"/>
      <c r="D369" s="18"/>
    </row>
    <row r="370" spans="1:4" x14ac:dyDescent="0.2">
      <c r="A370" s="29" t="s">
        <v>216</v>
      </c>
      <c r="B370" s="33" t="s">
        <v>367</v>
      </c>
      <c r="C370" s="20"/>
      <c r="D370" s="18"/>
    </row>
    <row r="371" spans="1:4" x14ac:dyDescent="0.2">
      <c r="A371" s="32" t="s">
        <v>25</v>
      </c>
      <c r="B371" s="22"/>
      <c r="C371" s="35">
        <v>800</v>
      </c>
      <c r="D371" s="18">
        <v>12125791.08</v>
      </c>
    </row>
    <row r="372" spans="1:4" x14ac:dyDescent="0.2">
      <c r="A372" s="27" t="s">
        <v>469</v>
      </c>
      <c r="B372" s="37" t="s">
        <v>470</v>
      </c>
      <c r="C372" s="20"/>
      <c r="D372" s="18"/>
    </row>
    <row r="373" spans="1:4" x14ac:dyDescent="0.2">
      <c r="A373" s="1" t="s">
        <v>24</v>
      </c>
      <c r="B373" s="37"/>
      <c r="C373" s="20">
        <v>200</v>
      </c>
      <c r="D373" s="18">
        <v>25267019.899999999</v>
      </c>
    </row>
    <row r="374" spans="1:4" x14ac:dyDescent="0.2">
      <c r="A374" s="32" t="s">
        <v>306</v>
      </c>
      <c r="B374" s="74"/>
      <c r="C374" s="35">
        <v>600</v>
      </c>
      <c r="D374" s="70">
        <v>1714860</v>
      </c>
    </row>
    <row r="375" spans="1:4" ht="22.9" customHeight="1" x14ac:dyDescent="0.2">
      <c r="A375" s="27" t="s">
        <v>450</v>
      </c>
      <c r="B375" s="22" t="s">
        <v>451</v>
      </c>
      <c r="C375" s="20"/>
      <c r="D375" s="18"/>
    </row>
    <row r="376" spans="1:4" x14ac:dyDescent="0.2">
      <c r="A376" s="32" t="s">
        <v>134</v>
      </c>
      <c r="B376" s="22"/>
      <c r="C376" s="35">
        <v>400</v>
      </c>
      <c r="D376" s="18">
        <v>39657729.810000002</v>
      </c>
    </row>
    <row r="377" spans="1:4" x14ac:dyDescent="0.2">
      <c r="A377" s="27" t="s">
        <v>427</v>
      </c>
      <c r="B377" s="22" t="s">
        <v>426</v>
      </c>
      <c r="C377" s="20"/>
      <c r="D377" s="18"/>
    </row>
    <row r="378" spans="1:4" x14ac:dyDescent="0.2">
      <c r="A378" s="32" t="s">
        <v>25</v>
      </c>
      <c r="B378" s="22"/>
      <c r="C378" s="35">
        <v>800</v>
      </c>
      <c r="D378" s="18">
        <v>4000000</v>
      </c>
    </row>
    <row r="379" spans="1:4" ht="25.5" x14ac:dyDescent="0.2">
      <c r="A379" s="42" t="s">
        <v>411</v>
      </c>
      <c r="B379" s="43" t="s">
        <v>381</v>
      </c>
      <c r="C379" s="20"/>
      <c r="D379" s="14">
        <f>SUM(D380:D391)</f>
        <v>214160.13</v>
      </c>
    </row>
    <row r="380" spans="1:4" x14ac:dyDescent="0.2">
      <c r="A380" s="1" t="s">
        <v>362</v>
      </c>
      <c r="B380" s="23" t="s">
        <v>364</v>
      </c>
      <c r="C380" s="20"/>
      <c r="D380" s="18"/>
    </row>
    <row r="381" spans="1:4" x14ac:dyDescent="0.2">
      <c r="A381" s="1" t="s">
        <v>363</v>
      </c>
      <c r="B381" s="23" t="s">
        <v>365</v>
      </c>
      <c r="C381" s="20"/>
      <c r="D381" s="18"/>
    </row>
    <row r="382" spans="1:4" x14ac:dyDescent="0.2">
      <c r="A382" s="1" t="s">
        <v>24</v>
      </c>
      <c r="B382" s="23"/>
      <c r="C382" s="20">
        <v>200</v>
      </c>
      <c r="D382" s="18">
        <f>150000-150000</f>
        <v>0</v>
      </c>
    </row>
    <row r="383" spans="1:4" x14ac:dyDescent="0.2">
      <c r="A383" s="1" t="s">
        <v>17</v>
      </c>
      <c r="B383" s="23"/>
      <c r="C383" s="20">
        <v>300</v>
      </c>
      <c r="D383" s="18">
        <v>67500</v>
      </c>
    </row>
    <row r="384" spans="1:4" x14ac:dyDescent="0.2">
      <c r="A384" s="32" t="s">
        <v>25</v>
      </c>
      <c r="B384" s="23"/>
      <c r="C384" s="20">
        <v>800</v>
      </c>
      <c r="D384" s="18">
        <v>10000</v>
      </c>
    </row>
    <row r="385" spans="1:4" ht="24" x14ac:dyDescent="0.2">
      <c r="A385" s="1" t="s">
        <v>498</v>
      </c>
      <c r="B385" s="62" t="s">
        <v>499</v>
      </c>
      <c r="C385" s="20"/>
      <c r="D385" s="18"/>
    </row>
    <row r="386" spans="1:4" ht="24" x14ac:dyDescent="0.2">
      <c r="A386" s="1" t="s">
        <v>467</v>
      </c>
      <c r="B386" s="62" t="s">
        <v>468</v>
      </c>
      <c r="C386" s="20"/>
      <c r="D386" s="18"/>
    </row>
    <row r="387" spans="1:4" x14ac:dyDescent="0.2">
      <c r="A387" s="1" t="s">
        <v>25</v>
      </c>
      <c r="B387" s="62"/>
      <c r="C387" s="20">
        <v>800</v>
      </c>
      <c r="D387" s="18">
        <f>22000-8865.87</f>
        <v>13134.13</v>
      </c>
    </row>
    <row r="388" spans="1:4" ht="24" x14ac:dyDescent="0.2">
      <c r="A388" s="27" t="s">
        <v>471</v>
      </c>
      <c r="B388" s="17" t="s">
        <v>472</v>
      </c>
      <c r="C388" s="20"/>
      <c r="D388" s="18"/>
    </row>
    <row r="389" spans="1:4" x14ac:dyDescent="0.2">
      <c r="A389" s="1" t="s">
        <v>25</v>
      </c>
      <c r="B389" s="33"/>
      <c r="C389" s="20">
        <v>800</v>
      </c>
      <c r="D389" s="18">
        <v>118201</v>
      </c>
    </row>
    <row r="390" spans="1:4" ht="25.5" x14ac:dyDescent="0.2">
      <c r="A390" s="78" t="s">
        <v>379</v>
      </c>
      <c r="B390" s="22" t="s">
        <v>380</v>
      </c>
      <c r="C390" s="20"/>
      <c r="D390" s="18"/>
    </row>
    <row r="391" spans="1:4" x14ac:dyDescent="0.2">
      <c r="A391" s="1" t="s">
        <v>17</v>
      </c>
      <c r="B391" s="23"/>
      <c r="C391" s="20">
        <v>300</v>
      </c>
      <c r="D391" s="18">
        <v>5325</v>
      </c>
    </row>
    <row r="392" spans="1:4" ht="25.5" x14ac:dyDescent="0.2">
      <c r="A392" s="42" t="s">
        <v>412</v>
      </c>
      <c r="B392" s="12" t="s">
        <v>220</v>
      </c>
      <c r="C392" s="20"/>
      <c r="D392" s="14">
        <f>D393</f>
        <v>473974.79</v>
      </c>
    </row>
    <row r="393" spans="1:4" ht="24" x14ac:dyDescent="0.2">
      <c r="A393" s="79" t="s">
        <v>497</v>
      </c>
      <c r="B393" s="12" t="s">
        <v>221</v>
      </c>
      <c r="C393" s="20"/>
      <c r="D393" s="14">
        <f>SUM(D396:D404)</f>
        <v>473974.79</v>
      </c>
    </row>
    <row r="394" spans="1:4" x14ac:dyDescent="0.2">
      <c r="A394" s="16" t="s">
        <v>358</v>
      </c>
      <c r="B394" s="17" t="s">
        <v>359</v>
      </c>
      <c r="C394" s="41"/>
      <c r="D394" s="18"/>
    </row>
    <row r="395" spans="1:4" x14ac:dyDescent="0.2">
      <c r="A395" s="29" t="s">
        <v>222</v>
      </c>
      <c r="B395" s="33" t="s">
        <v>360</v>
      </c>
      <c r="C395" s="41"/>
      <c r="D395" s="18"/>
    </row>
    <row r="396" spans="1:4" x14ac:dyDescent="0.2">
      <c r="A396" s="1" t="s">
        <v>24</v>
      </c>
      <c r="B396" s="37"/>
      <c r="C396" s="20">
        <v>200</v>
      </c>
      <c r="D396" s="18">
        <v>73548.52</v>
      </c>
    </row>
    <row r="397" spans="1:4" x14ac:dyDescent="0.2">
      <c r="A397" s="32" t="s">
        <v>25</v>
      </c>
      <c r="B397" s="80"/>
      <c r="C397" s="49">
        <v>800</v>
      </c>
      <c r="D397" s="18">
        <v>3203.6</v>
      </c>
    </row>
    <row r="398" spans="1:4" x14ac:dyDescent="0.2">
      <c r="A398" s="21" t="s">
        <v>442</v>
      </c>
      <c r="B398" s="81" t="s">
        <v>443</v>
      </c>
      <c r="C398" s="46"/>
      <c r="D398" s="18"/>
    </row>
    <row r="399" spans="1:4" x14ac:dyDescent="0.2">
      <c r="A399" s="32" t="s">
        <v>222</v>
      </c>
      <c r="B399" s="82" t="s">
        <v>444</v>
      </c>
      <c r="C399" s="46"/>
      <c r="D399" s="18"/>
    </row>
    <row r="400" spans="1:4" x14ac:dyDescent="0.2">
      <c r="A400" s="32" t="s">
        <v>43</v>
      </c>
      <c r="B400" s="80"/>
      <c r="C400" s="49">
        <v>600</v>
      </c>
      <c r="D400" s="18">
        <v>382289.83</v>
      </c>
    </row>
    <row r="401" spans="1:4" x14ac:dyDescent="0.2">
      <c r="A401" s="21" t="s">
        <v>445</v>
      </c>
      <c r="B401" s="81" t="s">
        <v>446</v>
      </c>
      <c r="C401" s="49"/>
      <c r="D401" s="18"/>
    </row>
    <row r="402" spans="1:4" x14ac:dyDescent="0.2">
      <c r="A402" s="32" t="s">
        <v>222</v>
      </c>
      <c r="B402" s="82" t="s">
        <v>447</v>
      </c>
      <c r="C402" s="49"/>
      <c r="D402" s="18"/>
    </row>
    <row r="403" spans="1:4" x14ac:dyDescent="0.2">
      <c r="A403" s="1" t="s">
        <v>24</v>
      </c>
      <c r="B403" s="23"/>
      <c r="C403" s="20">
        <v>200</v>
      </c>
      <c r="D403" s="18">
        <v>12423.04</v>
      </c>
    </row>
    <row r="404" spans="1:4" x14ac:dyDescent="0.2">
      <c r="A404" s="32" t="s">
        <v>25</v>
      </c>
      <c r="B404" s="80"/>
      <c r="C404" s="49">
        <v>800</v>
      </c>
      <c r="D404" s="18">
        <v>2509.8000000000002</v>
      </c>
    </row>
    <row r="405" spans="1:4" ht="25.5" x14ac:dyDescent="0.2">
      <c r="A405" s="42" t="s">
        <v>413</v>
      </c>
      <c r="B405" s="12" t="s">
        <v>223</v>
      </c>
      <c r="C405" s="20"/>
      <c r="D405" s="14">
        <f>D406+D425</f>
        <v>36322011.450000003</v>
      </c>
    </row>
    <row r="406" spans="1:4" ht="18" customHeight="1" x14ac:dyDescent="0.2">
      <c r="A406" s="42" t="s">
        <v>315</v>
      </c>
      <c r="B406" s="12" t="s">
        <v>224</v>
      </c>
      <c r="C406" s="20"/>
      <c r="D406" s="14">
        <f>SUM(D407:D424)</f>
        <v>1257734.6600000001</v>
      </c>
    </row>
    <row r="407" spans="1:4" x14ac:dyDescent="0.2">
      <c r="A407" s="16" t="s">
        <v>225</v>
      </c>
      <c r="B407" s="17" t="s">
        <v>226</v>
      </c>
      <c r="C407" s="35"/>
      <c r="D407" s="18"/>
    </row>
    <row r="408" spans="1:4" x14ac:dyDescent="0.2">
      <c r="A408" s="29" t="s">
        <v>227</v>
      </c>
      <c r="B408" s="33" t="s">
        <v>228</v>
      </c>
      <c r="C408" s="35"/>
      <c r="D408" s="18"/>
    </row>
    <row r="409" spans="1:4" x14ac:dyDescent="0.2">
      <c r="A409" s="1" t="s">
        <v>24</v>
      </c>
      <c r="B409" s="22"/>
      <c r="C409" s="35">
        <v>200</v>
      </c>
      <c r="D409" s="18">
        <v>833645.46</v>
      </c>
    </row>
    <row r="410" spans="1:4" x14ac:dyDescent="0.2">
      <c r="A410" s="1" t="s">
        <v>25</v>
      </c>
      <c r="B410" s="22"/>
      <c r="C410" s="35">
        <v>800</v>
      </c>
      <c r="D410" s="18">
        <v>10100</v>
      </c>
    </row>
    <row r="411" spans="1:4" x14ac:dyDescent="0.2">
      <c r="A411" s="29" t="s">
        <v>524</v>
      </c>
      <c r="B411" s="33" t="s">
        <v>523</v>
      </c>
      <c r="C411" s="35"/>
      <c r="D411" s="18"/>
    </row>
    <row r="412" spans="1:4" x14ac:dyDescent="0.2">
      <c r="A412" s="1" t="s">
        <v>24</v>
      </c>
      <c r="B412" s="22"/>
      <c r="C412" s="35">
        <v>200</v>
      </c>
      <c r="D412" s="18">
        <v>25123.599999999999</v>
      </c>
    </row>
    <row r="413" spans="1:4" ht="36" x14ac:dyDescent="0.2">
      <c r="A413" s="27" t="s">
        <v>415</v>
      </c>
      <c r="B413" s="22" t="s">
        <v>416</v>
      </c>
      <c r="C413" s="35"/>
      <c r="D413" s="18"/>
    </row>
    <row r="414" spans="1:4" x14ac:dyDescent="0.2">
      <c r="A414" s="1" t="s">
        <v>24</v>
      </c>
      <c r="B414" s="22"/>
      <c r="C414" s="35">
        <v>200</v>
      </c>
      <c r="D414" s="18">
        <v>0</v>
      </c>
    </row>
    <row r="415" spans="1:4" x14ac:dyDescent="0.2">
      <c r="A415" s="16" t="s">
        <v>229</v>
      </c>
      <c r="B415" s="17" t="s">
        <v>230</v>
      </c>
      <c r="C415" s="35"/>
      <c r="D415" s="18"/>
    </row>
    <row r="416" spans="1:4" x14ac:dyDescent="0.2">
      <c r="A416" s="29" t="s">
        <v>227</v>
      </c>
      <c r="B416" s="33" t="s">
        <v>231</v>
      </c>
      <c r="C416" s="35"/>
      <c r="D416" s="18"/>
    </row>
    <row r="417" spans="1:4" x14ac:dyDescent="0.2">
      <c r="A417" s="1" t="s">
        <v>24</v>
      </c>
      <c r="B417" s="22"/>
      <c r="C417" s="35">
        <v>200</v>
      </c>
      <c r="D417" s="18">
        <v>191880</v>
      </c>
    </row>
    <row r="418" spans="1:4" x14ac:dyDescent="0.2">
      <c r="A418" s="1"/>
      <c r="B418" s="22"/>
      <c r="C418" s="35">
        <v>400</v>
      </c>
      <c r="D418" s="18">
        <v>21000</v>
      </c>
    </row>
    <row r="419" spans="1:4" x14ac:dyDescent="0.2">
      <c r="A419" s="16" t="s">
        <v>232</v>
      </c>
      <c r="B419" s="17" t="s">
        <v>233</v>
      </c>
      <c r="C419" s="35"/>
      <c r="D419" s="18"/>
    </row>
    <row r="420" spans="1:4" x14ac:dyDescent="0.2">
      <c r="A420" s="29" t="s">
        <v>227</v>
      </c>
      <c r="B420" s="33" t="s">
        <v>234</v>
      </c>
      <c r="C420" s="35"/>
      <c r="D420" s="18"/>
    </row>
    <row r="421" spans="1:4" x14ac:dyDescent="0.2">
      <c r="A421" s="1" t="s">
        <v>24</v>
      </c>
      <c r="B421" s="22"/>
      <c r="C421" s="35">
        <v>200</v>
      </c>
      <c r="D421" s="18">
        <v>175985.6</v>
      </c>
    </row>
    <row r="422" spans="1:4" x14ac:dyDescent="0.2">
      <c r="A422" s="16" t="s">
        <v>329</v>
      </c>
      <c r="B422" s="17" t="s">
        <v>326</v>
      </c>
      <c r="C422" s="35"/>
      <c r="D422" s="18"/>
    </row>
    <row r="423" spans="1:4" x14ac:dyDescent="0.2">
      <c r="A423" s="29" t="s">
        <v>227</v>
      </c>
      <c r="B423" s="33" t="s">
        <v>327</v>
      </c>
      <c r="C423" s="35"/>
      <c r="D423" s="18"/>
    </row>
    <row r="424" spans="1:4" x14ac:dyDescent="0.2">
      <c r="A424" s="1" t="s">
        <v>24</v>
      </c>
      <c r="B424" s="22"/>
      <c r="C424" s="35">
        <v>200</v>
      </c>
      <c r="D424" s="18">
        <v>0</v>
      </c>
    </row>
    <row r="425" spans="1:4" ht="25.5" x14ac:dyDescent="0.2">
      <c r="A425" s="50" t="s">
        <v>400</v>
      </c>
      <c r="B425" s="43" t="s">
        <v>235</v>
      </c>
      <c r="C425" s="35"/>
      <c r="D425" s="14">
        <f>SUM(D428:D441)</f>
        <v>35064276.789999999</v>
      </c>
    </row>
    <row r="426" spans="1:4" ht="24" x14ac:dyDescent="0.2">
      <c r="A426" s="27" t="s">
        <v>337</v>
      </c>
      <c r="B426" s="22" t="s">
        <v>236</v>
      </c>
      <c r="C426" s="35"/>
      <c r="D426" s="18"/>
    </row>
    <row r="427" spans="1:4" x14ac:dyDescent="0.2">
      <c r="A427" s="1" t="s">
        <v>237</v>
      </c>
      <c r="B427" s="23" t="s">
        <v>238</v>
      </c>
      <c r="C427" s="35"/>
      <c r="D427" s="18"/>
    </row>
    <row r="428" spans="1:4" x14ac:dyDescent="0.2">
      <c r="A428" s="1" t="s">
        <v>24</v>
      </c>
      <c r="B428" s="23"/>
      <c r="C428" s="20">
        <v>200</v>
      </c>
      <c r="D428" s="18">
        <v>2190637.67</v>
      </c>
    </row>
    <row r="429" spans="1:4" x14ac:dyDescent="0.2">
      <c r="A429" s="32" t="s">
        <v>25</v>
      </c>
      <c r="B429" s="80"/>
      <c r="C429" s="49">
        <v>800</v>
      </c>
      <c r="D429" s="18">
        <v>16239.5</v>
      </c>
    </row>
    <row r="430" spans="1:4" x14ac:dyDescent="0.2">
      <c r="A430" s="27" t="s">
        <v>239</v>
      </c>
      <c r="B430" s="22" t="s">
        <v>316</v>
      </c>
      <c r="C430" s="35"/>
      <c r="D430" s="18"/>
    </row>
    <row r="431" spans="1:4" x14ac:dyDescent="0.2">
      <c r="A431" s="1" t="s">
        <v>237</v>
      </c>
      <c r="B431" s="23" t="s">
        <v>317</v>
      </c>
      <c r="C431" s="35"/>
      <c r="D431" s="18"/>
    </row>
    <row r="432" spans="1:4" x14ac:dyDescent="0.2">
      <c r="A432" s="1" t="s">
        <v>24</v>
      </c>
      <c r="B432" s="23"/>
      <c r="C432" s="20">
        <v>200</v>
      </c>
      <c r="D432" s="18">
        <v>2276370.6800000002</v>
      </c>
    </row>
    <row r="433" spans="1:4" x14ac:dyDescent="0.2">
      <c r="A433" s="32" t="s">
        <v>25</v>
      </c>
      <c r="B433" s="80"/>
      <c r="C433" s="49">
        <v>800</v>
      </c>
      <c r="D433" s="18">
        <v>172797.44</v>
      </c>
    </row>
    <row r="434" spans="1:4" x14ac:dyDescent="0.2">
      <c r="A434" s="27" t="s">
        <v>376</v>
      </c>
      <c r="B434" s="22" t="s">
        <v>348</v>
      </c>
      <c r="C434" s="20"/>
      <c r="D434" s="18"/>
    </row>
    <row r="435" spans="1:4" x14ac:dyDescent="0.2">
      <c r="A435" s="1" t="s">
        <v>237</v>
      </c>
      <c r="B435" s="23" t="s">
        <v>349</v>
      </c>
      <c r="C435" s="20"/>
      <c r="D435" s="18"/>
    </row>
    <row r="436" spans="1:4" x14ac:dyDescent="0.2">
      <c r="A436" s="1" t="s">
        <v>24</v>
      </c>
      <c r="B436" s="23"/>
      <c r="C436" s="20">
        <v>200</v>
      </c>
      <c r="D436" s="18">
        <v>52240</v>
      </c>
    </row>
    <row r="437" spans="1:4" x14ac:dyDescent="0.2">
      <c r="A437" s="32" t="s">
        <v>25</v>
      </c>
      <c r="B437" s="80"/>
      <c r="C437" s="49">
        <v>800</v>
      </c>
      <c r="D437" s="18">
        <v>79882</v>
      </c>
    </row>
    <row r="438" spans="1:4" x14ac:dyDescent="0.2">
      <c r="A438" s="40" t="s">
        <v>240</v>
      </c>
      <c r="B438" s="37" t="s">
        <v>241</v>
      </c>
      <c r="C438" s="20"/>
      <c r="D438" s="18"/>
    </row>
    <row r="439" spans="1:4" x14ac:dyDescent="0.2">
      <c r="A439" s="1" t="s">
        <v>24</v>
      </c>
      <c r="B439" s="62"/>
      <c r="C439" s="20">
        <v>200</v>
      </c>
      <c r="D439" s="18">
        <v>156949.5</v>
      </c>
    </row>
    <row r="440" spans="1:4" x14ac:dyDescent="0.2">
      <c r="A440" s="27" t="s">
        <v>427</v>
      </c>
      <c r="B440" s="22" t="s">
        <v>426</v>
      </c>
      <c r="C440" s="20"/>
      <c r="D440" s="18"/>
    </row>
    <row r="441" spans="1:4" x14ac:dyDescent="0.2">
      <c r="A441" s="1" t="s">
        <v>24</v>
      </c>
      <c r="B441" s="62"/>
      <c r="C441" s="20">
        <v>200</v>
      </c>
      <c r="D441" s="18">
        <v>30119160</v>
      </c>
    </row>
    <row r="442" spans="1:4" ht="25.5" x14ac:dyDescent="0.2">
      <c r="A442" s="42" t="s">
        <v>414</v>
      </c>
      <c r="B442" s="12" t="s">
        <v>242</v>
      </c>
      <c r="C442" s="20"/>
      <c r="D442" s="14">
        <f>D443+D447+D460</f>
        <v>41230719.280000001</v>
      </c>
    </row>
    <row r="443" spans="1:4" ht="25.5" x14ac:dyDescent="0.2">
      <c r="A443" s="42" t="s">
        <v>401</v>
      </c>
      <c r="B443" s="12" t="s">
        <v>243</v>
      </c>
      <c r="C443" s="20"/>
      <c r="D443" s="14">
        <f>SUM(D445:D446)</f>
        <v>1097035.99</v>
      </c>
    </row>
    <row r="444" spans="1:4" x14ac:dyDescent="0.2">
      <c r="A444" s="16" t="s">
        <v>361</v>
      </c>
      <c r="B444" s="17" t="s">
        <v>244</v>
      </c>
      <c r="C444" s="20"/>
      <c r="D444" s="18"/>
    </row>
    <row r="445" spans="1:4" x14ac:dyDescent="0.2">
      <c r="A445" s="1" t="s">
        <v>24</v>
      </c>
      <c r="B445" s="23"/>
      <c r="C445" s="20">
        <v>200</v>
      </c>
      <c r="D445" s="18">
        <v>208106.07</v>
      </c>
    </row>
    <row r="446" spans="1:4" x14ac:dyDescent="0.2">
      <c r="A446" s="32" t="s">
        <v>43</v>
      </c>
      <c r="B446" s="80"/>
      <c r="C446" s="49">
        <v>600</v>
      </c>
      <c r="D446" s="18">
        <v>888929.92</v>
      </c>
    </row>
    <row r="447" spans="1:4" ht="25.5" x14ac:dyDescent="0.2">
      <c r="A447" s="50" t="s">
        <v>318</v>
      </c>
      <c r="B447" s="12" t="s">
        <v>245</v>
      </c>
      <c r="C447" s="20"/>
      <c r="D447" s="14">
        <f>SUM(D449:D459)</f>
        <v>39079217.380000003</v>
      </c>
    </row>
    <row r="448" spans="1:4" x14ac:dyDescent="0.2">
      <c r="A448" s="16" t="s">
        <v>319</v>
      </c>
      <c r="B448" s="17" t="s">
        <v>246</v>
      </c>
      <c r="C448" s="35"/>
      <c r="D448" s="18"/>
    </row>
    <row r="449" spans="1:4" x14ac:dyDescent="0.2">
      <c r="A449" s="16" t="s">
        <v>484</v>
      </c>
      <c r="B449" s="17" t="s">
        <v>494</v>
      </c>
      <c r="C449" s="35"/>
      <c r="D449" s="18"/>
    </row>
    <row r="450" spans="1:4" x14ac:dyDescent="0.2">
      <c r="A450" s="1" t="s">
        <v>24</v>
      </c>
      <c r="B450" s="23"/>
      <c r="C450" s="20">
        <v>200</v>
      </c>
      <c r="D450" s="18">
        <v>1081988.1000000001</v>
      </c>
    </row>
    <row r="451" spans="1:4" x14ac:dyDescent="0.2">
      <c r="A451" s="29" t="s">
        <v>247</v>
      </c>
      <c r="B451" s="33" t="s">
        <v>248</v>
      </c>
      <c r="C451" s="35"/>
      <c r="D451" s="18"/>
    </row>
    <row r="452" spans="1:4" ht="36" x14ac:dyDescent="0.2">
      <c r="A452" s="32" t="s">
        <v>23</v>
      </c>
      <c r="B452" s="33"/>
      <c r="C452" s="35">
        <v>100</v>
      </c>
      <c r="D452" s="18">
        <v>13491819.65</v>
      </c>
    </row>
    <row r="453" spans="1:4" x14ac:dyDescent="0.2">
      <c r="A453" s="1" t="s">
        <v>24</v>
      </c>
      <c r="B453" s="51"/>
      <c r="C453" s="20">
        <v>200</v>
      </c>
      <c r="D453" s="18">
        <v>11236209.859999999</v>
      </c>
    </row>
    <row r="454" spans="1:4" x14ac:dyDescent="0.2">
      <c r="A454" s="1" t="s">
        <v>25</v>
      </c>
      <c r="B454" s="23"/>
      <c r="C454" s="35">
        <v>800</v>
      </c>
      <c r="D454" s="18">
        <v>35768.61</v>
      </c>
    </row>
    <row r="455" spans="1:4" x14ac:dyDescent="0.2">
      <c r="A455" s="16" t="s">
        <v>249</v>
      </c>
      <c r="B455" s="17" t="s">
        <v>350</v>
      </c>
      <c r="C455" s="35"/>
      <c r="D455" s="18"/>
    </row>
    <row r="456" spans="1:4" x14ac:dyDescent="0.2">
      <c r="A456" s="29" t="s">
        <v>250</v>
      </c>
      <c r="B456" s="33" t="s">
        <v>351</v>
      </c>
      <c r="C456" s="35"/>
      <c r="D456" s="18"/>
    </row>
    <row r="457" spans="1:4" ht="36" x14ac:dyDescent="0.2">
      <c r="A457" s="32" t="s">
        <v>23</v>
      </c>
      <c r="B457" s="23"/>
      <c r="C457" s="20">
        <v>100</v>
      </c>
      <c r="D457" s="18">
        <v>9436992.3800000008</v>
      </c>
    </row>
    <row r="458" spans="1:4" x14ac:dyDescent="0.2">
      <c r="A458" s="1" t="s">
        <v>24</v>
      </c>
      <c r="B458" s="51"/>
      <c r="C458" s="20">
        <v>200</v>
      </c>
      <c r="D458" s="18">
        <v>3211664.39</v>
      </c>
    </row>
    <row r="459" spans="1:4" x14ac:dyDescent="0.2">
      <c r="A459" s="1" t="s">
        <v>25</v>
      </c>
      <c r="B459" s="51"/>
      <c r="C459" s="35">
        <v>800</v>
      </c>
      <c r="D459" s="18">
        <v>584774.39</v>
      </c>
    </row>
    <row r="460" spans="1:4" ht="27.6" customHeight="1" x14ac:dyDescent="0.2">
      <c r="A460" s="83" t="s">
        <v>402</v>
      </c>
      <c r="B460" s="84" t="s">
        <v>251</v>
      </c>
      <c r="C460" s="35"/>
      <c r="D460" s="14">
        <f>SUM(D463:D469)</f>
        <v>1054465.9099999999</v>
      </c>
    </row>
    <row r="461" spans="1:4" ht="38.25" x14ac:dyDescent="0.2">
      <c r="A461" s="85" t="s">
        <v>373</v>
      </c>
      <c r="B461" s="17" t="s">
        <v>369</v>
      </c>
      <c r="C461" s="35"/>
      <c r="D461" s="14"/>
    </row>
    <row r="462" spans="1:4" x14ac:dyDescent="0.2">
      <c r="A462" s="86" t="s">
        <v>252</v>
      </c>
      <c r="B462" s="33" t="s">
        <v>370</v>
      </c>
      <c r="C462" s="35"/>
      <c r="D462" s="14"/>
    </row>
    <row r="463" spans="1:4" x14ac:dyDescent="0.2">
      <c r="A463" s="1" t="s">
        <v>24</v>
      </c>
      <c r="B463" s="23"/>
      <c r="C463" s="35">
        <v>200</v>
      </c>
      <c r="D463" s="18">
        <v>22899.9</v>
      </c>
    </row>
    <row r="464" spans="1:4" ht="24" x14ac:dyDescent="0.2">
      <c r="A464" s="16" t="s">
        <v>374</v>
      </c>
      <c r="B464" s="17" t="s">
        <v>352</v>
      </c>
      <c r="C464" s="35"/>
      <c r="D464" s="18"/>
    </row>
    <row r="465" spans="1:4" x14ac:dyDescent="0.2">
      <c r="A465" s="29" t="s">
        <v>252</v>
      </c>
      <c r="B465" s="33" t="s">
        <v>353</v>
      </c>
      <c r="C465" s="35"/>
      <c r="D465" s="18"/>
    </row>
    <row r="466" spans="1:4" x14ac:dyDescent="0.2">
      <c r="A466" s="1" t="s">
        <v>24</v>
      </c>
      <c r="B466" s="23"/>
      <c r="C466" s="35">
        <v>200</v>
      </c>
      <c r="D466" s="18">
        <v>106626.01</v>
      </c>
    </row>
    <row r="467" spans="1:4" ht="60" x14ac:dyDescent="0.2">
      <c r="A467" s="27" t="s">
        <v>375</v>
      </c>
      <c r="B467" s="17" t="s">
        <v>371</v>
      </c>
      <c r="C467" s="35"/>
      <c r="D467" s="18"/>
    </row>
    <row r="468" spans="1:4" x14ac:dyDescent="0.2">
      <c r="A468" s="29" t="s">
        <v>252</v>
      </c>
      <c r="B468" s="33" t="s">
        <v>372</v>
      </c>
      <c r="C468" s="35"/>
      <c r="D468" s="18"/>
    </row>
    <row r="469" spans="1:4" x14ac:dyDescent="0.2">
      <c r="A469" s="1" t="s">
        <v>24</v>
      </c>
      <c r="B469" s="23"/>
      <c r="C469" s="35">
        <v>200</v>
      </c>
      <c r="D469" s="18">
        <v>924940</v>
      </c>
    </row>
    <row r="470" spans="1:4" ht="25.5" x14ac:dyDescent="0.2">
      <c r="A470" s="42" t="s">
        <v>403</v>
      </c>
      <c r="B470" s="12" t="s">
        <v>253</v>
      </c>
      <c r="C470" s="20"/>
      <c r="D470" s="14">
        <f>SUM(D472:D496)</f>
        <v>138959174.59999996</v>
      </c>
    </row>
    <row r="471" spans="1:4" x14ac:dyDescent="0.2">
      <c r="A471" s="64" t="s">
        <v>495</v>
      </c>
      <c r="B471" s="62" t="s">
        <v>496</v>
      </c>
      <c r="C471" s="20"/>
      <c r="D471" s="14"/>
    </row>
    <row r="472" spans="1:4" x14ac:dyDescent="0.2">
      <c r="A472" s="1" t="s">
        <v>24</v>
      </c>
      <c r="B472" s="12"/>
      <c r="C472" s="20">
        <v>200</v>
      </c>
      <c r="D472" s="18">
        <v>114504.99</v>
      </c>
    </row>
    <row r="473" spans="1:4" x14ac:dyDescent="0.2">
      <c r="A473" s="1" t="s">
        <v>17</v>
      </c>
      <c r="B473" s="12"/>
      <c r="C473" s="20">
        <v>300</v>
      </c>
      <c r="D473" s="18">
        <v>1586948.12</v>
      </c>
    </row>
    <row r="474" spans="1:4" x14ac:dyDescent="0.2">
      <c r="A474" s="34" t="s">
        <v>25</v>
      </c>
      <c r="B474" s="12"/>
      <c r="C474" s="20">
        <v>800</v>
      </c>
      <c r="D474" s="18">
        <v>8640138.5700000003</v>
      </c>
    </row>
    <row r="475" spans="1:4" x14ac:dyDescent="0.2">
      <c r="A475" s="16" t="s">
        <v>254</v>
      </c>
      <c r="B475" s="17" t="s">
        <v>255</v>
      </c>
      <c r="C475" s="13"/>
      <c r="D475" s="18"/>
    </row>
    <row r="476" spans="1:4" ht="36" x14ac:dyDescent="0.2">
      <c r="A476" s="32" t="s">
        <v>23</v>
      </c>
      <c r="B476" s="87"/>
      <c r="C476" s="20">
        <v>100</v>
      </c>
      <c r="D476" s="18">
        <v>98309.01</v>
      </c>
    </row>
    <row r="477" spans="1:4" x14ac:dyDescent="0.2">
      <c r="A477" s="1" t="s">
        <v>24</v>
      </c>
      <c r="B477" s="51"/>
      <c r="C477" s="20">
        <v>200</v>
      </c>
      <c r="D477" s="18">
        <v>6042544.04</v>
      </c>
    </row>
    <row r="478" spans="1:4" x14ac:dyDescent="0.2">
      <c r="A478" s="34" t="s">
        <v>25</v>
      </c>
      <c r="B478" s="22"/>
      <c r="C478" s="20">
        <v>800</v>
      </c>
      <c r="D478" s="70">
        <v>56040.76</v>
      </c>
    </row>
    <row r="479" spans="1:4" x14ac:dyDescent="0.2">
      <c r="A479" s="88" t="s">
        <v>256</v>
      </c>
      <c r="B479" s="17" t="s">
        <v>257</v>
      </c>
      <c r="C479" s="20"/>
      <c r="D479" s="18"/>
    </row>
    <row r="480" spans="1:4" ht="36" x14ac:dyDescent="0.2">
      <c r="A480" s="32" t="s">
        <v>23</v>
      </c>
      <c r="B480" s="89"/>
      <c r="C480" s="20">
        <v>100</v>
      </c>
      <c r="D480" s="18">
        <v>1634254.1</v>
      </c>
    </row>
    <row r="481" spans="1:4" x14ac:dyDescent="0.2">
      <c r="A481" s="88" t="s">
        <v>258</v>
      </c>
      <c r="B481" s="17" t="s">
        <v>259</v>
      </c>
      <c r="C481" s="20"/>
      <c r="D481" s="18"/>
    </row>
    <row r="482" spans="1:4" ht="36" x14ac:dyDescent="0.2">
      <c r="A482" s="32" t="s">
        <v>23</v>
      </c>
      <c r="B482" s="22"/>
      <c r="C482" s="20">
        <v>100</v>
      </c>
      <c r="D482" s="70">
        <v>107618204.47</v>
      </c>
    </row>
    <row r="483" spans="1:4" x14ac:dyDescent="0.2">
      <c r="A483" s="1" t="s">
        <v>17</v>
      </c>
      <c r="B483" s="12"/>
      <c r="C483" s="20">
        <v>300</v>
      </c>
      <c r="D483" s="18">
        <v>235215.13</v>
      </c>
    </row>
    <row r="484" spans="1:4" x14ac:dyDescent="0.2">
      <c r="A484" s="34" t="s">
        <v>25</v>
      </c>
      <c r="B484" s="22"/>
      <c r="C484" s="20">
        <v>800</v>
      </c>
      <c r="D484" s="70">
        <v>22701.07</v>
      </c>
    </row>
    <row r="485" spans="1:4" ht="15" x14ac:dyDescent="0.25">
      <c r="A485" s="88" t="s">
        <v>260</v>
      </c>
      <c r="B485" s="17" t="s">
        <v>261</v>
      </c>
      <c r="C485" s="20"/>
      <c r="D485" s="90"/>
    </row>
    <row r="486" spans="1:4" ht="22.5" x14ac:dyDescent="0.2">
      <c r="A486" s="91" t="s">
        <v>262</v>
      </c>
      <c r="B486" s="22"/>
      <c r="C486" s="20">
        <v>100</v>
      </c>
      <c r="D486" s="18">
        <v>1100382.07</v>
      </c>
    </row>
    <row r="487" spans="1:4" ht="36" x14ac:dyDescent="0.2">
      <c r="A487" s="92" t="s">
        <v>263</v>
      </c>
      <c r="B487" s="22" t="s">
        <v>264</v>
      </c>
      <c r="C487" s="20"/>
      <c r="D487" s="18"/>
    </row>
    <row r="488" spans="1:4" ht="22.5" x14ac:dyDescent="0.2">
      <c r="A488" s="91" t="s">
        <v>262</v>
      </c>
      <c r="B488" s="89"/>
      <c r="C488" s="20">
        <v>100</v>
      </c>
      <c r="D488" s="70">
        <v>2474729.9900000002</v>
      </c>
    </row>
    <row r="489" spans="1:4" x14ac:dyDescent="0.2">
      <c r="A489" s="1" t="s">
        <v>24</v>
      </c>
      <c r="B489" s="89"/>
      <c r="C489" s="20">
        <v>200</v>
      </c>
      <c r="D489" s="70">
        <v>79942.820000000007</v>
      </c>
    </row>
    <row r="490" spans="1:4" ht="15" customHeight="1" x14ac:dyDescent="0.2">
      <c r="A490" s="92" t="s">
        <v>428</v>
      </c>
      <c r="B490" s="22" t="s">
        <v>425</v>
      </c>
      <c r="C490" s="20"/>
      <c r="D490" s="70"/>
    </row>
    <row r="491" spans="1:4" ht="22.5" x14ac:dyDescent="0.2">
      <c r="A491" s="91" t="s">
        <v>262</v>
      </c>
      <c r="B491" s="89"/>
      <c r="C491" s="20">
        <v>100</v>
      </c>
      <c r="D491" s="70">
        <v>3224623.51</v>
      </c>
    </row>
    <row r="492" spans="1:4" ht="25.5" x14ac:dyDescent="0.2">
      <c r="A492" s="93" t="s">
        <v>354</v>
      </c>
      <c r="B492" s="22" t="s">
        <v>302</v>
      </c>
      <c r="C492" s="38"/>
      <c r="D492" s="18"/>
    </row>
    <row r="493" spans="1:4" x14ac:dyDescent="0.2">
      <c r="A493" s="1" t="s">
        <v>43</v>
      </c>
      <c r="B493" s="39"/>
      <c r="C493" s="38">
        <v>600</v>
      </c>
      <c r="D493" s="18">
        <v>2625094.2200000002</v>
      </c>
    </row>
    <row r="494" spans="1:4" x14ac:dyDescent="0.2">
      <c r="A494" s="36" t="s">
        <v>265</v>
      </c>
      <c r="B494" s="37" t="s">
        <v>266</v>
      </c>
      <c r="C494" s="38" t="s">
        <v>32</v>
      </c>
      <c r="D494" s="18"/>
    </row>
    <row r="495" spans="1:4" ht="36" x14ac:dyDescent="0.2">
      <c r="A495" s="32" t="s">
        <v>23</v>
      </c>
      <c r="B495" s="39"/>
      <c r="C495" s="38">
        <v>100</v>
      </c>
      <c r="D495" s="18">
        <v>2950017.63</v>
      </c>
    </row>
    <row r="496" spans="1:4" x14ac:dyDescent="0.2">
      <c r="A496" s="1" t="s">
        <v>24</v>
      </c>
      <c r="B496" s="39" t="s">
        <v>32</v>
      </c>
      <c r="C496" s="38">
        <v>200</v>
      </c>
      <c r="D496" s="18">
        <v>455524.1</v>
      </c>
    </row>
    <row r="497" spans="1:4" ht="25.5" x14ac:dyDescent="0.2">
      <c r="A497" s="42" t="s">
        <v>432</v>
      </c>
      <c r="B497" s="12" t="s">
        <v>294</v>
      </c>
      <c r="C497" s="38"/>
      <c r="D497" s="14">
        <f>SUM(D500:D507)</f>
        <v>99485995.569999993</v>
      </c>
    </row>
    <row r="498" spans="1:4" ht="14.25" x14ac:dyDescent="0.2">
      <c r="A498" s="21" t="s">
        <v>320</v>
      </c>
      <c r="B498" s="22" t="s">
        <v>321</v>
      </c>
      <c r="C498" s="38"/>
      <c r="D498" s="94"/>
    </row>
    <row r="499" spans="1:4" ht="26.45" customHeight="1" x14ac:dyDescent="0.2">
      <c r="A499" s="32" t="s">
        <v>295</v>
      </c>
      <c r="B499" s="23" t="s">
        <v>448</v>
      </c>
      <c r="C499" s="38"/>
      <c r="D499" s="94"/>
    </row>
    <row r="500" spans="1:4" x14ac:dyDescent="0.2">
      <c r="A500" s="95" t="s">
        <v>24</v>
      </c>
      <c r="B500" s="96"/>
      <c r="C500" s="38">
        <v>200</v>
      </c>
      <c r="D500" s="18">
        <v>328762.03000000003</v>
      </c>
    </row>
    <row r="501" spans="1:4" x14ac:dyDescent="0.2">
      <c r="A501" s="97" t="s">
        <v>25</v>
      </c>
      <c r="B501" s="96"/>
      <c r="C501" s="38">
        <v>800</v>
      </c>
      <c r="D501" s="18">
        <v>9467.5400000000009</v>
      </c>
    </row>
    <row r="502" spans="1:4" ht="24" x14ac:dyDescent="0.2">
      <c r="A502" s="97" t="s">
        <v>528</v>
      </c>
      <c r="B502" s="96" t="s">
        <v>527</v>
      </c>
      <c r="C502" s="38"/>
      <c r="D502" s="18"/>
    </row>
    <row r="503" spans="1:4" x14ac:dyDescent="0.2">
      <c r="A503" s="95" t="s">
        <v>24</v>
      </c>
      <c r="B503" s="96"/>
      <c r="C503" s="38">
        <v>200</v>
      </c>
      <c r="D503" s="18">
        <v>61762.99</v>
      </c>
    </row>
    <row r="504" spans="1:4" x14ac:dyDescent="0.2">
      <c r="A504" s="98" t="s">
        <v>454</v>
      </c>
      <c r="B504" s="37" t="s">
        <v>455</v>
      </c>
      <c r="C504" s="38"/>
      <c r="D504" s="18"/>
    </row>
    <row r="505" spans="1:4" x14ac:dyDescent="0.2">
      <c r="A505" s="95" t="s">
        <v>24</v>
      </c>
      <c r="B505" s="96"/>
      <c r="C505" s="38">
        <v>200</v>
      </c>
      <c r="D505" s="18">
        <v>30956022.010000002</v>
      </c>
    </row>
    <row r="506" spans="1:4" ht="36" x14ac:dyDescent="0.2">
      <c r="A506" s="98" t="s">
        <v>456</v>
      </c>
      <c r="B506" s="37" t="s">
        <v>457</v>
      </c>
      <c r="C506" s="38"/>
      <c r="D506" s="18"/>
    </row>
    <row r="507" spans="1:4" x14ac:dyDescent="0.2">
      <c r="A507" s="95" t="s">
        <v>24</v>
      </c>
      <c r="B507" s="96"/>
      <c r="C507" s="38">
        <v>200</v>
      </c>
      <c r="D507" s="18">
        <v>68129981</v>
      </c>
    </row>
    <row r="508" spans="1:4" x14ac:dyDescent="0.2">
      <c r="A508" s="34"/>
      <c r="B508" s="39"/>
      <c r="C508" s="38"/>
      <c r="D508" s="18"/>
    </row>
    <row r="509" spans="1:4" ht="16.5" customHeight="1" x14ac:dyDescent="0.2">
      <c r="A509" s="99" t="s">
        <v>267</v>
      </c>
      <c r="B509" s="10"/>
      <c r="C509" s="38"/>
      <c r="D509" s="100">
        <f>D512+D516+D519+D523+D527+D531+D533+D536+D541+D544+D549+D552+D557+D560</f>
        <v>83521928.560000002</v>
      </c>
    </row>
    <row r="510" spans="1:4" x14ac:dyDescent="0.2">
      <c r="A510" s="1"/>
      <c r="B510" s="12"/>
      <c r="C510" s="20"/>
      <c r="D510" s="101"/>
    </row>
    <row r="511" spans="1:4" x14ac:dyDescent="0.2">
      <c r="A511" s="59"/>
      <c r="B511" s="12"/>
      <c r="C511" s="20"/>
      <c r="D511" s="18"/>
    </row>
    <row r="512" spans="1:4" ht="24" x14ac:dyDescent="0.2">
      <c r="A512" s="102" t="s">
        <v>268</v>
      </c>
      <c r="B512" s="103" t="s">
        <v>269</v>
      </c>
      <c r="C512" s="20"/>
      <c r="D512" s="14">
        <f>D513+D514</f>
        <v>3837242.27</v>
      </c>
    </row>
    <row r="513" spans="1:4" ht="36" x14ac:dyDescent="0.2">
      <c r="A513" s="32" t="s">
        <v>23</v>
      </c>
      <c r="B513" s="12"/>
      <c r="C513" s="20">
        <v>100</v>
      </c>
      <c r="D513" s="18">
        <v>3708746.95</v>
      </c>
    </row>
    <row r="514" spans="1:4" x14ac:dyDescent="0.2">
      <c r="A514" s="1" t="s">
        <v>24</v>
      </c>
      <c r="B514" s="12"/>
      <c r="C514" s="20">
        <v>200</v>
      </c>
      <c r="D514" s="18">
        <v>128495.32</v>
      </c>
    </row>
    <row r="515" spans="1:4" x14ac:dyDescent="0.2">
      <c r="A515" s="59"/>
      <c r="B515" s="12"/>
      <c r="C515" s="20"/>
      <c r="D515" s="18"/>
    </row>
    <row r="516" spans="1:4" x14ac:dyDescent="0.2">
      <c r="A516" s="92" t="s">
        <v>429</v>
      </c>
      <c r="B516" s="104" t="s">
        <v>430</v>
      </c>
      <c r="C516" s="20"/>
      <c r="D516" s="14">
        <f>D517</f>
        <v>114292</v>
      </c>
    </row>
    <row r="517" spans="1:4" x14ac:dyDescent="0.2">
      <c r="A517" s="1" t="s">
        <v>17</v>
      </c>
      <c r="B517" s="12"/>
      <c r="C517" s="20">
        <v>300</v>
      </c>
      <c r="D517" s="18">
        <v>114292</v>
      </c>
    </row>
    <row r="518" spans="1:4" x14ac:dyDescent="0.2">
      <c r="A518" s="1"/>
      <c r="B518" s="12"/>
      <c r="C518" s="20"/>
      <c r="D518" s="18"/>
    </row>
    <row r="519" spans="1:4" ht="24" x14ac:dyDescent="0.2">
      <c r="A519" s="102" t="s">
        <v>270</v>
      </c>
      <c r="B519" s="103" t="s">
        <v>271</v>
      </c>
      <c r="C519" s="20"/>
      <c r="D519" s="14">
        <f>D520+D521</f>
        <v>2335959.1100000003</v>
      </c>
    </row>
    <row r="520" spans="1:4" ht="36" x14ac:dyDescent="0.2">
      <c r="A520" s="32" t="s">
        <v>23</v>
      </c>
      <c r="B520" s="12"/>
      <c r="C520" s="20">
        <v>100</v>
      </c>
      <c r="D520" s="18">
        <v>2303033.1800000002</v>
      </c>
    </row>
    <row r="521" spans="1:4" x14ac:dyDescent="0.2">
      <c r="A521" s="1" t="s">
        <v>24</v>
      </c>
      <c r="B521" s="12"/>
      <c r="C521" s="20">
        <v>200</v>
      </c>
      <c r="D521" s="18">
        <v>32925.93</v>
      </c>
    </row>
    <row r="522" spans="1:4" x14ac:dyDescent="0.2">
      <c r="A522" s="32"/>
      <c r="B522" s="12"/>
      <c r="C522" s="20"/>
      <c r="D522" s="18"/>
    </row>
    <row r="523" spans="1:4" ht="24" x14ac:dyDescent="0.2">
      <c r="A523" s="102" t="s">
        <v>272</v>
      </c>
      <c r="B523" s="103" t="s">
        <v>273</v>
      </c>
      <c r="C523" s="20"/>
      <c r="D523" s="14">
        <f>D524+D525</f>
        <v>92174.5</v>
      </c>
    </row>
    <row r="524" spans="1:4" ht="26.45" customHeight="1" x14ac:dyDescent="0.2">
      <c r="A524" s="32" t="s">
        <v>23</v>
      </c>
      <c r="B524" s="12"/>
      <c r="C524" s="20">
        <v>100</v>
      </c>
      <c r="D524" s="18">
        <v>39737</v>
      </c>
    </row>
    <row r="525" spans="1:4" x14ac:dyDescent="0.2">
      <c r="A525" s="1" t="s">
        <v>24</v>
      </c>
      <c r="B525" s="12"/>
      <c r="C525" s="20">
        <v>200</v>
      </c>
      <c r="D525" s="18">
        <v>52437.5</v>
      </c>
    </row>
    <row r="526" spans="1:4" x14ac:dyDescent="0.2">
      <c r="A526" s="59"/>
      <c r="B526" s="12"/>
      <c r="C526" s="20"/>
      <c r="D526" s="18"/>
    </row>
    <row r="527" spans="1:4" ht="13.5" x14ac:dyDescent="0.25">
      <c r="A527" s="92" t="s">
        <v>339</v>
      </c>
      <c r="B527" s="105" t="s">
        <v>274</v>
      </c>
      <c r="C527" s="13"/>
      <c r="D527" s="106">
        <f>D528+D529</f>
        <v>357658.01999999996</v>
      </c>
    </row>
    <row r="528" spans="1:4" ht="36" x14ac:dyDescent="0.2">
      <c r="A528" s="32" t="s">
        <v>23</v>
      </c>
      <c r="B528" s="89"/>
      <c r="C528" s="20">
        <v>100</v>
      </c>
      <c r="D528" s="18">
        <v>357018.36</v>
      </c>
    </row>
    <row r="529" spans="1:4" x14ac:dyDescent="0.2">
      <c r="A529" s="1" t="s">
        <v>25</v>
      </c>
      <c r="B529" s="89"/>
      <c r="C529" s="20">
        <v>800</v>
      </c>
      <c r="D529" s="18">
        <v>639.66</v>
      </c>
    </row>
    <row r="530" spans="1:4" x14ac:dyDescent="0.2">
      <c r="A530" s="1"/>
      <c r="B530" s="62"/>
      <c r="C530" s="20"/>
      <c r="D530" s="18"/>
    </row>
    <row r="531" spans="1:4" ht="13.5" x14ac:dyDescent="0.25">
      <c r="A531" s="92" t="s">
        <v>275</v>
      </c>
      <c r="B531" s="104" t="s">
        <v>276</v>
      </c>
      <c r="C531" s="13"/>
      <c r="D531" s="106">
        <f>D532</f>
        <v>2013200.05</v>
      </c>
    </row>
    <row r="532" spans="1:4" ht="36" x14ac:dyDescent="0.2">
      <c r="A532" s="32" t="s">
        <v>23</v>
      </c>
      <c r="B532" s="23"/>
      <c r="C532" s="20">
        <v>100</v>
      </c>
      <c r="D532" s="18">
        <v>2013200.05</v>
      </c>
    </row>
    <row r="533" spans="1:4" ht="13.5" x14ac:dyDescent="0.25">
      <c r="A533" s="92" t="s">
        <v>277</v>
      </c>
      <c r="B533" s="104" t="s">
        <v>278</v>
      </c>
      <c r="C533" s="20"/>
      <c r="D533" s="106">
        <f>D534</f>
        <v>439700</v>
      </c>
    </row>
    <row r="534" spans="1:4" x14ac:dyDescent="0.2">
      <c r="A534" s="1" t="s">
        <v>24</v>
      </c>
      <c r="B534" s="23"/>
      <c r="C534" s="20">
        <v>200</v>
      </c>
      <c r="D534" s="18">
        <v>439700</v>
      </c>
    </row>
    <row r="535" spans="1:4" x14ac:dyDescent="0.2">
      <c r="A535" s="1"/>
      <c r="B535" s="23"/>
      <c r="C535" s="20"/>
      <c r="D535" s="18"/>
    </row>
    <row r="536" spans="1:4" ht="13.5" x14ac:dyDescent="0.25">
      <c r="A536" s="107" t="s">
        <v>279</v>
      </c>
      <c r="B536" s="104" t="s">
        <v>280</v>
      </c>
      <c r="C536" s="13"/>
      <c r="D536" s="106">
        <f>D537+D538+D539</f>
        <v>22227251.91</v>
      </c>
    </row>
    <row r="537" spans="1:4" ht="36" x14ac:dyDescent="0.2">
      <c r="A537" s="32" t="s">
        <v>23</v>
      </c>
      <c r="B537" s="22"/>
      <c r="C537" s="20">
        <v>100</v>
      </c>
      <c r="D537" s="18">
        <v>20989373.300000001</v>
      </c>
    </row>
    <row r="538" spans="1:4" x14ac:dyDescent="0.2">
      <c r="A538" s="1" t="s">
        <v>24</v>
      </c>
      <c r="B538" s="23"/>
      <c r="C538" s="20">
        <v>200</v>
      </c>
      <c r="D538" s="18">
        <v>1150251.03</v>
      </c>
    </row>
    <row r="539" spans="1:4" x14ac:dyDescent="0.2">
      <c r="A539" s="1" t="s">
        <v>25</v>
      </c>
      <c r="B539" s="22"/>
      <c r="C539" s="20">
        <v>800</v>
      </c>
      <c r="D539" s="18">
        <v>87627.58</v>
      </c>
    </row>
    <row r="540" spans="1:4" x14ac:dyDescent="0.2">
      <c r="A540" s="1"/>
      <c r="B540" s="23"/>
      <c r="C540" s="20"/>
      <c r="D540" s="18"/>
    </row>
    <row r="541" spans="1:4" ht="13.5" x14ac:dyDescent="0.25">
      <c r="A541" s="92" t="s">
        <v>281</v>
      </c>
      <c r="B541" s="104" t="s">
        <v>282</v>
      </c>
      <c r="C541" s="13"/>
      <c r="D541" s="106">
        <f>D542</f>
        <v>6702652.2800000003</v>
      </c>
    </row>
    <row r="542" spans="1:4" x14ac:dyDescent="0.2">
      <c r="A542" s="1" t="s">
        <v>283</v>
      </c>
      <c r="B542" s="23"/>
      <c r="C542" s="20">
        <v>700</v>
      </c>
      <c r="D542" s="18">
        <v>6702652.2800000003</v>
      </c>
    </row>
    <row r="543" spans="1:4" x14ac:dyDescent="0.2">
      <c r="A543" s="1"/>
      <c r="B543" s="23"/>
      <c r="C543" s="20"/>
      <c r="D543" s="18"/>
    </row>
    <row r="544" spans="1:4" ht="13.5" x14ac:dyDescent="0.25">
      <c r="A544" s="92" t="s">
        <v>284</v>
      </c>
      <c r="B544" s="104" t="s">
        <v>285</v>
      </c>
      <c r="C544" s="13"/>
      <c r="D544" s="106">
        <f>D545+D546+D547</f>
        <v>4939220.0600000005</v>
      </c>
    </row>
    <row r="545" spans="1:4" x14ac:dyDescent="0.2">
      <c r="A545" s="1" t="s">
        <v>24</v>
      </c>
      <c r="B545" s="22"/>
      <c r="C545" s="20">
        <v>200</v>
      </c>
      <c r="D545" s="18">
        <v>889702.96</v>
      </c>
    </row>
    <row r="546" spans="1:4" x14ac:dyDescent="0.2">
      <c r="A546" s="1" t="s">
        <v>17</v>
      </c>
      <c r="B546" s="22"/>
      <c r="C546" s="20">
        <v>300</v>
      </c>
      <c r="D546" s="18">
        <v>160000</v>
      </c>
    </row>
    <row r="547" spans="1:4" x14ac:dyDescent="0.2">
      <c r="A547" s="1" t="s">
        <v>25</v>
      </c>
      <c r="B547" s="22"/>
      <c r="C547" s="20">
        <v>800</v>
      </c>
      <c r="D547" s="18">
        <v>3889517.1</v>
      </c>
    </row>
    <row r="548" spans="1:4" x14ac:dyDescent="0.2">
      <c r="A548" s="1"/>
      <c r="B548" s="23"/>
      <c r="C548" s="20"/>
      <c r="D548" s="18"/>
    </row>
    <row r="549" spans="1:4" ht="13.5" x14ac:dyDescent="0.25">
      <c r="A549" s="92" t="s">
        <v>286</v>
      </c>
      <c r="B549" s="104" t="s">
        <v>287</v>
      </c>
      <c r="C549" s="13"/>
      <c r="D549" s="106">
        <f>D550</f>
        <v>675584.12</v>
      </c>
    </row>
    <row r="550" spans="1:4" x14ac:dyDescent="0.2">
      <c r="A550" s="1" t="s">
        <v>24</v>
      </c>
      <c r="B550" s="49"/>
      <c r="C550" s="46">
        <v>200</v>
      </c>
      <c r="D550" s="18">
        <v>675584.12</v>
      </c>
    </row>
    <row r="551" spans="1:4" x14ac:dyDescent="0.2">
      <c r="A551" s="108"/>
      <c r="B551" s="49"/>
      <c r="C551" s="46"/>
      <c r="D551" s="18"/>
    </row>
    <row r="552" spans="1:4" ht="13.5" x14ac:dyDescent="0.25">
      <c r="A552" s="92" t="s">
        <v>288</v>
      </c>
      <c r="B552" s="104" t="s">
        <v>289</v>
      </c>
      <c r="C552" s="13"/>
      <c r="D552" s="106">
        <f>D553+D554</f>
        <v>12627772.49</v>
      </c>
    </row>
    <row r="553" spans="1:4" x14ac:dyDescent="0.2">
      <c r="A553" s="1" t="s">
        <v>24</v>
      </c>
      <c r="B553" s="49"/>
      <c r="C553" s="46">
        <v>200</v>
      </c>
      <c r="D553" s="18">
        <v>12043442.92</v>
      </c>
    </row>
    <row r="554" spans="1:4" x14ac:dyDescent="0.2">
      <c r="A554" s="1" t="s">
        <v>25</v>
      </c>
      <c r="B554" s="22"/>
      <c r="C554" s="20">
        <v>800</v>
      </c>
      <c r="D554" s="18">
        <v>584329.56999999995</v>
      </c>
    </row>
    <row r="555" spans="1:4" x14ac:dyDescent="0.2">
      <c r="A555" s="1"/>
      <c r="B555" s="22"/>
      <c r="C555" s="20"/>
      <c r="D555" s="18"/>
    </row>
    <row r="556" spans="1:4" x14ac:dyDescent="0.2">
      <c r="A556" s="1"/>
      <c r="B556" s="49"/>
      <c r="C556" s="46"/>
      <c r="D556" s="18"/>
    </row>
    <row r="557" spans="1:4" ht="13.5" x14ac:dyDescent="0.25">
      <c r="A557" s="92" t="s">
        <v>296</v>
      </c>
      <c r="B557" s="109" t="s">
        <v>303</v>
      </c>
      <c r="C557" s="46"/>
      <c r="D557" s="106">
        <f>D558+D559</f>
        <v>10392355.02</v>
      </c>
    </row>
    <row r="558" spans="1:4" ht="36" x14ac:dyDescent="0.2">
      <c r="A558" s="32" t="s">
        <v>23</v>
      </c>
      <c r="B558" s="49"/>
      <c r="C558" s="46">
        <v>100</v>
      </c>
      <c r="D558" s="18">
        <v>10204452.02</v>
      </c>
    </row>
    <row r="559" spans="1:4" x14ac:dyDescent="0.2">
      <c r="A559" s="1" t="s">
        <v>24</v>
      </c>
      <c r="B559" s="49"/>
      <c r="C559" s="46">
        <v>200</v>
      </c>
      <c r="D559" s="70">
        <v>187903</v>
      </c>
    </row>
    <row r="560" spans="1:4" ht="13.5" x14ac:dyDescent="0.25">
      <c r="A560" s="92" t="s">
        <v>341</v>
      </c>
      <c r="B560" s="109" t="s">
        <v>340</v>
      </c>
      <c r="C560" s="110"/>
      <c r="D560" s="111">
        <f>SUM(D561:D563)</f>
        <v>16766866.73</v>
      </c>
    </row>
    <row r="561" spans="1:4" x14ac:dyDescent="0.2">
      <c r="A561" s="1" t="s">
        <v>24</v>
      </c>
      <c r="B561" s="49"/>
      <c r="C561" s="46">
        <v>200</v>
      </c>
      <c r="D561" s="70">
        <v>3954811.43</v>
      </c>
    </row>
    <row r="562" spans="1:4" ht="14.45" customHeight="1" x14ac:dyDescent="0.2">
      <c r="A562" s="32" t="s">
        <v>43</v>
      </c>
      <c r="B562" s="23"/>
      <c r="C562" s="20">
        <v>600</v>
      </c>
      <c r="D562" s="70">
        <v>11978300.99</v>
      </c>
    </row>
    <row r="563" spans="1:4" x14ac:dyDescent="0.2">
      <c r="A563" s="1" t="s">
        <v>25</v>
      </c>
      <c r="B563" s="49"/>
      <c r="C563" s="46">
        <v>800</v>
      </c>
      <c r="D563" s="70">
        <v>833754.31</v>
      </c>
    </row>
    <row r="564" spans="1:4" ht="21" customHeight="1" x14ac:dyDescent="0.2">
      <c r="A564" s="112" t="s">
        <v>290</v>
      </c>
      <c r="B564" s="12"/>
      <c r="C564" s="113"/>
      <c r="D564" s="14">
        <f>D9+D95+D212+D227+D260+D323+D358+D379+D392+D405+D442+D470+D497+D509</f>
        <v>2069078245.1700001</v>
      </c>
    </row>
    <row r="565" spans="1:4" x14ac:dyDescent="0.2">
      <c r="D565" s="115"/>
    </row>
    <row r="566" spans="1:4" x14ac:dyDescent="0.2">
      <c r="D566" s="15"/>
    </row>
    <row r="567" spans="1:4" x14ac:dyDescent="0.2">
      <c r="D567" s="15"/>
    </row>
    <row r="569" spans="1:4" x14ac:dyDescent="0.2">
      <c r="D569" s="15"/>
    </row>
  </sheetData>
  <mergeCells count="9">
    <mergeCell ref="A5:D5"/>
    <mergeCell ref="A1:B1"/>
    <mergeCell ref="C1:D1"/>
    <mergeCell ref="A2:B2"/>
    <mergeCell ref="C2:D2"/>
    <mergeCell ref="A3:B3"/>
    <mergeCell ref="C3:D3"/>
    <mergeCell ref="A4:B4"/>
    <mergeCell ref="C4:D4"/>
  </mergeCells>
  <pageMargins left="0.70866141732283472" right="0.70866141732283472" top="0.74803149606299213" bottom="0.74803149606299213" header="0.31496062992125984" footer="0.31496062992125984"/>
  <pageSetup paperSize="9" scale="7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2019-12-24T13:11:26Z</cp:lastPrinted>
  <dcterms:created xsi:type="dcterms:W3CDTF">2017-10-19T06:26:59Z</dcterms:created>
  <dcterms:modified xsi:type="dcterms:W3CDTF">2020-04-24T08:40:28Z</dcterms:modified>
</cp:coreProperties>
</file>