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040" windowHeight="9408"/>
  </bookViews>
  <sheets>
    <sheet name="2018" sheetId="21" r:id="rId1"/>
  </sheets>
  <definedNames>
    <definedName name="_xlnm.Print_Area" localSheetId="0">'2018'!$A$1:$E$597</definedName>
  </definedNames>
  <calcPr calcId="114210"/>
</workbook>
</file>

<file path=xl/calcChain.xml><?xml version="1.0" encoding="utf-8"?>
<calcChain xmlns="http://schemas.openxmlformats.org/spreadsheetml/2006/main">
  <c r="E520" i="21"/>
  <c r="E128"/>
  <c r="E390"/>
  <c r="E532"/>
  <c r="E349"/>
  <c r="E315"/>
  <c r="E415"/>
  <c r="E367"/>
  <c r="E319"/>
  <c r="E379"/>
  <c r="E378"/>
  <c r="E298"/>
  <c r="E251"/>
  <c r="E76"/>
  <c r="E584"/>
  <c r="E496"/>
  <c r="E403"/>
  <c r="E295"/>
  <c r="E304"/>
  <c r="E240"/>
  <c r="E104"/>
  <c r="E354"/>
  <c r="E244"/>
  <c r="E291"/>
  <c r="E309"/>
  <c r="E286"/>
  <c r="E285"/>
  <c r="E253"/>
  <c r="E480"/>
  <c r="E333"/>
  <c r="E328"/>
  <c r="E258"/>
  <c r="E257"/>
  <c r="E11"/>
  <c r="E428"/>
  <c r="E426"/>
  <c r="E308"/>
  <c r="E281"/>
  <c r="E280"/>
  <c r="E469"/>
  <c r="E468"/>
  <c r="E583"/>
  <c r="E570"/>
  <c r="E564"/>
  <c r="E515"/>
  <c r="E508"/>
  <c r="E503"/>
  <c r="E502"/>
  <c r="E459"/>
  <c r="E458"/>
  <c r="E348"/>
  <c r="E303"/>
  <c r="E262"/>
  <c r="E256"/>
  <c r="E236"/>
  <c r="E164"/>
  <c r="E149"/>
  <c r="E146"/>
  <c r="E145"/>
  <c r="E141"/>
  <c r="E140"/>
  <c r="E127"/>
  <c r="E121"/>
  <c r="E116"/>
  <c r="E109"/>
  <c r="E81"/>
  <c r="E75"/>
  <c r="E67"/>
  <c r="E108"/>
  <c r="E507"/>
  <c r="E163"/>
  <c r="E162"/>
  <c r="E290"/>
  <c r="E479"/>
  <c r="E318"/>
  <c r="E353"/>
  <c r="E332"/>
  <c r="E519"/>
  <c r="E10"/>
  <c r="E279"/>
  <c r="E478"/>
  <c r="E9"/>
  <c r="E597"/>
</calcChain>
</file>

<file path=xl/sharedStrings.xml><?xml version="1.0" encoding="utf-8"?>
<sst xmlns="http://schemas.openxmlformats.org/spreadsheetml/2006/main" count="935" uniqueCount="521">
  <si>
    <t>Наименование расходов</t>
  </si>
  <si>
    <t>Целевая статья</t>
  </si>
  <si>
    <t>Вид расхода</t>
  </si>
  <si>
    <t>ГРБС</t>
  </si>
  <si>
    <t>Муниципальная программа "Развитие образования и молодежная политика г. Переславля-Залесского"</t>
  </si>
  <si>
    <t>01.0.00.00000</t>
  </si>
  <si>
    <t>ВЦП "Обеспечение функционирования и развития муниципальной системы образования города Переславля-Залесского на 2017-2019 годы"</t>
  </si>
  <si>
    <t>01.1.00.00000</t>
  </si>
  <si>
    <t>Организация предоставления в установленных законодательством пределах муниципальных услуг (работ) в сфере образования</t>
  </si>
  <si>
    <t>01.1.01.00000</t>
  </si>
  <si>
    <t xml:space="preserve">Детские дошкольные учреждения. Обеспечение деятельности подведомственных учреждений </t>
  </si>
  <si>
    <t>01.1.01.82100</t>
  </si>
  <si>
    <t xml:space="preserve">Предоставление субсидий бюджетным, автономным учреждениям и иным некоммерческим организациям
</t>
  </si>
  <si>
    <t>Школы-детские сады, школы начальные, неполные средние и средние. Обеспечение деятельности подведомственных учреждений</t>
  </si>
  <si>
    <t>01.1.01.82200</t>
  </si>
  <si>
    <t>Учреждения по внешкольной работе с детьми в сфере образования. Обеспечение деятельности подведомственных учреждений</t>
  </si>
  <si>
    <t>01.1.01.82300</t>
  </si>
  <si>
    <t>Охрана семьи и детства</t>
  </si>
  <si>
    <t>Компенсация родительской платы по присмотру и уходу за  счет городского бюджета</t>
  </si>
  <si>
    <t>01.1.01.85610</t>
  </si>
  <si>
    <t>Социальное обеспечение и иные выплаты населению</t>
  </si>
  <si>
    <t>01.1.01.85600</t>
  </si>
  <si>
    <t>Обеспечение функционирования и развития системы образования</t>
  </si>
  <si>
    <t>01.1.02.00000</t>
  </si>
  <si>
    <t>Централизованные бухгалтерии в сфере образования</t>
  </si>
  <si>
    <t>01.1.02.83100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</si>
  <si>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</si>
  <si>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</si>
  <si>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Иные бюджетные ассигнования</t>
  </si>
  <si>
    <t>Мероприятия в сфере образования</t>
  </si>
  <si>
    <t>01.1.02.85600</t>
  </si>
  <si>
    <t>Совершенствование инфраструктуры учреждений, подведомственных управлению образования</t>
  </si>
  <si>
    <t>01.1.04.00000</t>
  </si>
  <si>
    <t>01.1.04.85600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</si>
  <si>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</si>
  <si>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</si>
  <si>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/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</si>
  <si>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</si>
  <si>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02.1.02.70430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</si>
  <si>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</si>
  <si>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02.1.02.70460</t>
  </si>
  <si>
    <t>Субвенция на государственную поддержку опеки и попечительства</t>
  </si>
  <si>
    <t>02.1.02.70500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</si>
  <si>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</si>
  <si>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02.1.02.70510</t>
  </si>
  <si>
    <t>Субвенция на организацию образовательного процесса в общеобразовательных организациях</t>
  </si>
  <si>
    <t>02.1.02.70520</t>
  </si>
  <si>
    <t>Субвенция на организацию питания обучающихся образовательных организаций</t>
  </si>
  <si>
    <t>02.1.02.70530</t>
  </si>
  <si>
    <t>Предоставление субсидий бюджетным, автономным учреждениям и иным некоммерческим организациям</t>
  </si>
  <si>
    <t>Субвенция на организацию образовательного процесса в дошкольных образовательных организациях</t>
  </si>
  <si>
    <t>02.1.02.73110</t>
  </si>
  <si>
    <t xml:space="preserve"> ВЦП "Молодежь" на 2016-2018 годы</t>
  </si>
  <si>
    <t>01.2.00.00000</t>
  </si>
  <si>
    <t>Обеспечение условий для реализации творческого, научного интеллектуального потенциала молодежи</t>
  </si>
  <si>
    <t>01.2.01.00000</t>
  </si>
  <si>
    <t>Мероприятия в сфере молодежной политики</t>
  </si>
  <si>
    <t>01.2.01. 85300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</si>
  <si>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города</t>
  </si>
  <si>
    <t>01.2.02.00000</t>
  </si>
  <si>
    <t>01.2.02. 85300</t>
  </si>
  <si>
    <t>Обеспечение выполнения работ и оказания услуг в сфере молодежной политики</t>
  </si>
  <si>
    <t>01.2.03.00000</t>
  </si>
  <si>
    <t>Субсидия на оказание (выполнение) муниципальными учреждениями услуг (работ) в сфере молодежной политики за счет средств городского бюджета</t>
  </si>
  <si>
    <t>01.2.03.82600</t>
  </si>
  <si>
    <t xml:space="preserve">01.3.00.00000 </t>
  </si>
  <si>
    <t xml:space="preserve"> </t>
  </si>
  <si>
    <t xml:space="preserve">Мероприятия по патриотическому воспитанию </t>
  </si>
  <si>
    <t>203</t>
  </si>
  <si>
    <t>Совершенствование МТБ учреждений и организаций, участвующих в работе по патриотическому воспитанию населения</t>
  </si>
  <si>
    <t>01.3.03.00000</t>
  </si>
  <si>
    <t>01.3.03.84700</t>
  </si>
  <si>
    <t>242</t>
  </si>
  <si>
    <t>Организация и проведение мероприятий, посвященных юбилейным и памятным событиям истории России</t>
  </si>
  <si>
    <t>01.3.05.00000</t>
  </si>
  <si>
    <t>01.3.05.84700</t>
  </si>
  <si>
    <t>02.0.00.00000</t>
  </si>
  <si>
    <t xml:space="preserve">02.1.00.00000 </t>
  </si>
  <si>
    <t>Предоставление социальных выплат, пособий и компенсаций населению города</t>
  </si>
  <si>
    <t>02.1.01.00000</t>
  </si>
  <si>
    <t>Доплата к пенсии муниципальных служащих</t>
  </si>
  <si>
    <t>02.1.01.83300</t>
  </si>
  <si>
    <t>206</t>
  </si>
  <si>
    <t>Социальное обслуживание населения</t>
  </si>
  <si>
    <t>02.1.02.00000</t>
  </si>
  <si>
    <t>Мероприятия по социальной поддержке населения</t>
  </si>
  <si>
    <t>02.1.02.85500</t>
  </si>
  <si>
    <t>Социальная защита населения</t>
  </si>
  <si>
    <t>02.1.03.00000</t>
  </si>
  <si>
    <t>02.1.03.85500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</si>
  <si>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</si>
  <si>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03.1.01.51370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</si>
  <si>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</si>
  <si>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03.1.01.52200</t>
  </si>
  <si>
    <t>Субвенция на оплату жилищно-коммунальных услуг отдельным категориям граждан за счет средств федерального бюджета</t>
  </si>
  <si>
    <t>03.1.01.52500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</si>
  <si>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</si>
  <si>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</si>
  <si>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</si>
  <si>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</si>
  <si>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</si>
  <si>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03.1.01.53850</t>
  </si>
  <si>
    <t>Субвенция на предоставление гражданам субсидий на оплату жилого помещения и коммунальных услуг</t>
  </si>
  <si>
    <t>03.1.01.70740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</si>
  <si>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</si>
  <si>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03.1.01.70750</t>
  </si>
  <si>
    <t>03.1.01.70840</t>
  </si>
  <si>
    <t>Субвенция на денежные выплаты</t>
  </si>
  <si>
    <t>03.1.01.70860</t>
  </si>
  <si>
    <t>Субвенция на обеспечение деятельности органов местного самоуправления в сфере социальной защиты населения</t>
  </si>
  <si>
    <t>03.1.01.70870</t>
  </si>
  <si>
    <t>Субвенция на социальную поддержку отдельных категорий граждан в части ежемесячного пособия на ребенка</t>
  </si>
  <si>
    <t>03.1.01.73040</t>
  </si>
  <si>
    <t>03.1.01.R0840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</si>
  <si>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</si>
  <si>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</si>
  <si>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Субвенция на оказание социальной помощи отдельным категориям граждан</t>
  </si>
  <si>
    <t>03.1.03.70890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</si>
  <si>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</si>
  <si>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24.5.01.72550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</si>
  <si>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</si>
  <si>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ГЦП "Социальная поддержка пожилых граждан в городе Переславле-Залесском на 2014-2018 годы"</t>
  </si>
  <si>
    <t>02.2.00.00000</t>
  </si>
  <si>
    <t>Укрепление социальной защищенности пожилых граждан, оказание мер социальной помощи гражданам в трудной жизненной ситуации</t>
  </si>
  <si>
    <t>02.2.01.00000</t>
  </si>
  <si>
    <t>Мероприятия по социальной поддержке пожилых граждан</t>
  </si>
  <si>
    <t>02.2.01.85900</t>
  </si>
  <si>
    <t>02.3.00.00000</t>
  </si>
  <si>
    <t>02.3.01.00000</t>
  </si>
  <si>
    <t>Мероприятия в сфере оздоровления, отдыха и занятости детей</t>
  </si>
  <si>
    <t>02.3.01.82800</t>
  </si>
  <si>
    <t>Софинансирование местного бюджета оплату стоимости набора продуктов питания в лагерях с дневной формой пребывания детей</t>
  </si>
  <si>
    <t>Софинансирование из местного бюджета укрепление материально-технической базы детских загородных оздоровительных учреждений, находящихся в муниципальной собственности</t>
  </si>
  <si>
    <t>Создание условий для организации полноценного отдыха и оздоровления детей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</si>
  <si>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</si>
  <si>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03.3.02.71000</t>
  </si>
  <si>
    <t>Субсидия на укрепление материально-технической базы детских загородных организаций отдыха детей и их оздоровления, находящихся в муниципальной собственности</t>
  </si>
  <si>
    <t>03.3.02.71020</t>
  </si>
  <si>
    <t xml:space="preserve"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</t>
  </si>
  <si>
    <t>03.3.02.71060</t>
  </si>
  <si>
    <t>Субвенция на компенсацию части расходов на приобретение путевки в организации отдыха детей и их оздоровления</t>
  </si>
  <si>
    <t>03.3.02.74390</t>
  </si>
  <si>
    <t>Субвенция на частичную оплату путевки в организации отдыха детей и их оздоровления</t>
  </si>
  <si>
    <t>03.3.02.75160</t>
  </si>
  <si>
    <t>ГЦП "Доступная среда" на 2016-2018 годы</t>
  </si>
  <si>
    <t xml:space="preserve">02.5.00.00000 </t>
  </si>
  <si>
    <t>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</si>
  <si>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02.5.01.00000</t>
  </si>
  <si>
    <t>Мероприятия по обеспечению доступности городской среды для инвалидов и лиц с ограниченными возможностями здоровья</t>
  </si>
  <si>
    <t>02.5.01.86000</t>
  </si>
  <si>
    <t>ГЦП « Поддержка социально ориентированных некоммерческих организаций в г.Переславле-Залесском» на 2015-2018 годы"</t>
  </si>
  <si>
    <t>02.6.00.00000</t>
  </si>
  <si>
    <t>Развитие сферы социальных услуг, предоставляемых НКО населению</t>
  </si>
  <si>
    <t>02.6.03.00000</t>
  </si>
  <si>
    <r>
      <t xml:space="preserve">Муниципальная поддержка </t>
    </r>
    <r>
      <rPr>
        <sz val="9"/>
        <color indexed="8"/>
        <rFont val="Times New Roman"/>
        <family val="1"/>
        <charset val="204"/>
      </rPr>
      <t>СО НКО</t>
    </r>
  </si>
  <si>
    <t>02.6.03.87000</t>
  </si>
  <si>
    <t>03.0.00.00000</t>
  </si>
  <si>
    <t>208</t>
  </si>
  <si>
    <t>03.1.01.00000</t>
  </si>
  <si>
    <t>Мероприятия по переселению граждан</t>
  </si>
  <si>
    <t>Капитальные вложения в объекты государственной (муниципальной) собственности</t>
  </si>
  <si>
    <t>ГЦП "Жилище" на 2016-2018 годы: Подпрограмма "Муниципальная поддержка молодых семей г. Переславля-Залесского в приобретении (строительстве) жилья"</t>
  </si>
  <si>
    <t>03.2.00.00000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</si>
  <si>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</si>
  <si>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03.4.00.00000</t>
  </si>
  <si>
    <t>Муниципальная поддержка граждан в сфере ипотечного жилищного кредитования</t>
  </si>
  <si>
    <t>03.4.01.L1230</t>
  </si>
  <si>
    <t>Муниципальная программа "Обеспечение общественного порядка и противодействие преступности на территории г. Переславля-Залесского"</t>
  </si>
  <si>
    <t>04.0.00.00000</t>
  </si>
  <si>
    <t>ГЦП "Борьба с преступностью в городе Переславле-Залесском на 2016-2018 годы"</t>
  </si>
  <si>
    <t>04.1.00.00000</t>
  </si>
  <si>
    <t>Мероприятия по борьбе с преступностью</t>
  </si>
  <si>
    <t>Установка систем наружного видеонаблюдения в муниципальных образовательных и дошкольных учреждениях</t>
  </si>
  <si>
    <t>04.1.03.00000</t>
  </si>
  <si>
    <t>04.1.03.84300</t>
  </si>
  <si>
    <t>Противодействие терроризму, проявлениям политического, этнического и религиозного экстремизма</t>
  </si>
  <si>
    <t>04.1.05.00000</t>
  </si>
  <si>
    <t>04.1.05.84300</t>
  </si>
  <si>
    <t xml:space="preserve"> 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</si>
  <si>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04.2.00.00000</t>
  </si>
  <si>
    <t xml:space="preserve">Методическое и информационное обеспечение деятельности органов системы профилактики безнадзорности и правонарушений несовершеннолетних  </t>
  </si>
  <si>
    <t>04.2.01.00000</t>
  </si>
  <si>
    <t>Мероприятия по профилактике безнадзорности, правонарушений и защиты прав несовершеннолетних</t>
  </si>
  <si>
    <t>Совершенствование форм и методов работы, направленной на снижение количества правонарушений, антиобщественных действий несовершеннолетних, профилактику употребления ими психоактивных веществ</t>
  </si>
  <si>
    <t>04.2.02.00000</t>
  </si>
  <si>
    <t>ГЦП "Комплексные меры противодействия злоупотреблению наркотиками и их незаконному обороту" на 2016-2018 годы</t>
  </si>
  <si>
    <t>04.3.00.00000</t>
  </si>
  <si>
    <t>Организация системы комплексной профилактики немедицинского потребления наркотиков, выявление и устранение причин и условий, способствующих распространению наркомании</t>
  </si>
  <si>
    <t>04.3.01.00000</t>
  </si>
  <si>
    <t>Мероприятия  по противодействию злоупотреблению наркотиками</t>
  </si>
  <si>
    <t>04.3.01.84400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</si>
  <si>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</si>
  <si>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08.3.01.71430</t>
  </si>
  <si>
    <t>Повышение антинаркотической ориентации общества, его моральное и физическое оздоровление</t>
  </si>
  <si>
    <t>04.3.02.00000</t>
  </si>
  <si>
    <t>Софинансирование местного бюджета по обеспечению функционирования в вечернее время спортивных залов общеобразовательных школ для занятий в них обучающихся</t>
  </si>
  <si>
    <t>04.3.02.L1430</t>
  </si>
  <si>
    <t>05.0.00.00000</t>
  </si>
  <si>
    <t>05.1.00.00000</t>
  </si>
  <si>
    <t>Поддержка развития и укрепления туристской инфраструктуры</t>
  </si>
  <si>
    <t>05.1.01.00000</t>
  </si>
  <si>
    <t>Субсидия на финансовое обеспечение выполнения муниципального задания в сфере туризма и отдыха</t>
  </si>
  <si>
    <t>05.1.01.84110</t>
  </si>
  <si>
    <t>Маркетинг и продвижение туристских ресурсов</t>
  </si>
  <si>
    <t>05.1.02.00000</t>
  </si>
  <si>
    <t>Мероприятия в сфере туризма</t>
  </si>
  <si>
    <t>05.1.02.84100</t>
  </si>
  <si>
    <t>Создание системы управления туристской отраслью</t>
  </si>
  <si>
    <t>05.1.04.00000</t>
  </si>
  <si>
    <t>05.1.04.84100</t>
  </si>
  <si>
    <t>ВЦП "Развитие культуры и искусства в г. Переславле-Залесском  на 2017-2019 годы"</t>
  </si>
  <si>
    <t>05.2.00.00000</t>
  </si>
  <si>
    <t>Информационная и издательская деятельность</t>
  </si>
  <si>
    <t>05.2.01.00000</t>
  </si>
  <si>
    <t>Мероприятия в сфере культуры</t>
  </si>
  <si>
    <t>05.2.01.85700</t>
  </si>
  <si>
    <t>Развитие библиотечного дела, модернизация сети библиотек</t>
  </si>
  <si>
    <t>05.2.02.00000</t>
  </si>
  <si>
    <t>Субсидия на выполнение муниципального задания по библиотечному обслуживанию населения</t>
  </si>
  <si>
    <t>05.2.02.82900</t>
  </si>
  <si>
    <t>05.2.02.85700</t>
  </si>
  <si>
    <t>Развитие образовательных учреждений сферы культуры</t>
  </si>
  <si>
    <t>05.2.03.00000</t>
  </si>
  <si>
    <t xml:space="preserve">Субсидия на выполнение муниципального задания образовательных учреждений в сфере культуры и искусства </t>
  </si>
  <si>
    <t>05.2.03.82300</t>
  </si>
  <si>
    <t>Развитие культурно-досуговых центров</t>
  </si>
  <si>
    <t>05.2.04.00000</t>
  </si>
  <si>
    <t>Субсидия на выполнение муниципального задания культурно-досуговыми центрами</t>
  </si>
  <si>
    <t>05.2.04.83000</t>
  </si>
  <si>
    <t>05.2.04.85700</t>
  </si>
  <si>
    <t>Проведение социально-значимых мероприятий, формирование новых культурных продуктов</t>
  </si>
  <si>
    <t>05.2.05.00000</t>
  </si>
  <si>
    <t>05.2.05.85700</t>
  </si>
  <si>
    <t>Субсидия на капитальное строительство и реконструкцию объектов культурного назначения за счет средств областного бюджета</t>
  </si>
  <si>
    <t>11.4.01.74140</t>
  </si>
  <si>
    <t xml:space="preserve"> ГЦП "Развитие физической культуры и спорта в городе Переславле-Залесском" на 2016-2018 годы</t>
  </si>
  <si>
    <t>05.3.00.00000</t>
  </si>
  <si>
    <t>Строительство и модернизация спортивных сооружений</t>
  </si>
  <si>
    <t>05.3.01.00000</t>
  </si>
  <si>
    <t>Создание условий для развития массового спорта и физической куультуры</t>
  </si>
  <si>
    <t>05.3.02.00000</t>
  </si>
  <si>
    <t>Мероприятия в сфере физической культуры и спорта</t>
  </si>
  <si>
    <t>05.3.02.84200</t>
  </si>
  <si>
    <t>05.3.02.83400</t>
  </si>
  <si>
    <t>Создание условий для успешного выступления представителей города на соревнованиях различного уровня</t>
  </si>
  <si>
    <t>05.3.03.00000</t>
  </si>
  <si>
    <t>05.3.03.84200</t>
  </si>
  <si>
    <t>06.0.00.00000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</si>
  <si>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</si>
  <si>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06.1.00.00000</t>
  </si>
  <si>
    <t>Мероприятия по модернизации и реформированию жилищно-коммунального хозяйства</t>
  </si>
  <si>
    <t>Развитие системы теплоснабжения</t>
  </si>
  <si>
    <t>06.1.03.00000</t>
  </si>
  <si>
    <t>06.1.03.84900</t>
  </si>
  <si>
    <t>06.2.00.00000</t>
  </si>
  <si>
    <t>07.0.00.00000</t>
  </si>
  <si>
    <t>07.1.00.00000</t>
  </si>
  <si>
    <t>Приведение в нормативное состояние автомобильных дорог местного значения, имеющих полный износ</t>
  </si>
  <si>
    <t>07.1.01.00000</t>
  </si>
  <si>
    <t>Мероприятия по сохранности автомобильных дорог</t>
  </si>
  <si>
    <t>07.1.01.85100</t>
  </si>
  <si>
    <t>Софинансирование местного бюджета на финансирование дорожного хозяйства</t>
  </si>
  <si>
    <t>07.1.01.L2440</t>
  </si>
  <si>
    <t>Субсидия на финансирование дорожного хозяйства</t>
  </si>
  <si>
    <t>24.1.05.72440</t>
  </si>
  <si>
    <t>Муниципальная программа "Энергоэффективность в г. Переславле-Залесском"</t>
  </si>
  <si>
    <t>09.0.00.00000</t>
  </si>
  <si>
    <t xml:space="preserve">ГЦП "Энергосбережение на территории города Переславля-Залесского на 2017-2019 годы" </t>
  </si>
  <si>
    <t>09.1.00.00000</t>
  </si>
  <si>
    <t>Энергоэффективность в социальной сфере</t>
  </si>
  <si>
    <t>09.1.02.00000</t>
  </si>
  <si>
    <t>Мероприятия по энергоэффективности</t>
  </si>
  <si>
    <t>09.1.02.84600</t>
  </si>
  <si>
    <t xml:space="preserve"> Муниципальная программа "Охрана окружающей среды в г. Переславле-Залесском"</t>
  </si>
  <si>
    <t>10.0.00.00000</t>
  </si>
  <si>
    <t>ГЦП "Охрана окружающей среды в г. Переславле-Залесском" на 2015-2017 годы</t>
  </si>
  <si>
    <t>10.1.00.00000</t>
  </si>
  <si>
    <t>Повышение эффективности использования и охраны земель</t>
  </si>
  <si>
    <t>10.1.01.00000</t>
  </si>
  <si>
    <t>Мероприятия по охране окружающей среды</t>
  </si>
  <si>
    <t>10.1.01.85800</t>
  </si>
  <si>
    <t>Повышение эффективности использования и охраны водных объектов</t>
  </si>
  <si>
    <t>10.1.02.00000</t>
  </si>
  <si>
    <t>10.1.02.85800</t>
  </si>
  <si>
    <t>Профилактика клещевых инфекций в местах (территориях) массового пребывания людей</t>
  </si>
  <si>
    <t>10.1.03.00000</t>
  </si>
  <si>
    <t>10.1.03.85800</t>
  </si>
  <si>
    <t>ГЦП "Благоустройство территории города Переславля-Залесского" на 2016-2018 годы</t>
  </si>
  <si>
    <t>10.2.00.00000</t>
  </si>
  <si>
    <t>Создание благоприятных, комортных и безопасных условий в зонах культурного отдыха горожан и гостей города</t>
  </si>
  <si>
    <t>10.2.01.00000</t>
  </si>
  <si>
    <t>Мероприятия по благоустройству</t>
  </si>
  <si>
    <t>10.2.01.86700</t>
  </si>
  <si>
    <t xml:space="preserve">Озеленение территории города </t>
  </si>
  <si>
    <t xml:space="preserve">Субвенция на отлов и содержание безнадзорных животных </t>
  </si>
  <si>
    <t>25.7.05.74420</t>
  </si>
  <si>
    <t>Муниципальная программа "Защита населения и территории г. Переславля-Залесского от чрезвычайных  ситуаций и обеспечение пожарной безопасности"</t>
  </si>
  <si>
    <t xml:space="preserve">11.0.00.00000 </t>
  </si>
  <si>
    <t>ГЦП "Обеспечение первичных мер пожарной безопасности города Переславля-Залесского на 2017-2019 годы"</t>
  </si>
  <si>
    <t>11.1.00.00000</t>
  </si>
  <si>
    <t xml:space="preserve">Мероприятия по обеспечению мер пожарной безопасности </t>
  </si>
  <si>
    <t>11.1.01.85000</t>
  </si>
  <si>
    <t>11.2.00.00000</t>
  </si>
  <si>
    <t>Организация работы по обеспечению деятельности администрации</t>
  </si>
  <si>
    <t>11.2.01.00000</t>
  </si>
  <si>
    <t>Мероприятия по обслуживанию и содержанию административных зданий</t>
  </si>
  <si>
    <t>11.2.01.85200</t>
  </si>
  <si>
    <t>Организация работы ЕДДС</t>
  </si>
  <si>
    <t>11.2.03.00000</t>
  </si>
  <si>
    <t>Мероприятия по совершенствованию ЕДДС</t>
  </si>
  <si>
    <t>11.2.03.85200</t>
  </si>
  <si>
    <t>ГЦП «О внедрении аппаратно-программного комплекса «Безопасный город»  на 2016-2018 годы»</t>
  </si>
  <si>
    <t>11.4.00.00000</t>
  </si>
  <si>
    <t>Мероприятия по внедрению АПК «Безопасный город»</t>
  </si>
  <si>
    <t>12.0.00.00000</t>
  </si>
  <si>
    <t>12.2.00.00000</t>
  </si>
  <si>
    <t>Мероприятия по обеспечению функционирования и развития муниципальной службы</t>
  </si>
  <si>
    <t>12.2.01.86100</t>
  </si>
  <si>
    <t>244</t>
  </si>
  <si>
    <t xml:space="preserve"> Глава муниципального образования</t>
  </si>
  <si>
    <t>12.2.01.86110</t>
  </si>
  <si>
    <t>Центральный аппарат</t>
  </si>
  <si>
    <t>12.2.01.86120</t>
  </si>
  <si>
    <t>207</t>
  </si>
  <si>
    <t>210</t>
  </si>
  <si>
    <t>Руководитель контрольно-счетной палаты муниципального образования и его заместители</t>
  </si>
  <si>
    <t>12.2.01.86130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</si>
  <si>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</si>
  <si>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 xml:space="preserve"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</t>
  </si>
  <si>
    <t>12.2.01.86150</t>
  </si>
  <si>
    <t>Субвенция на обеспечение деятельности органов опеки и попечительства</t>
  </si>
  <si>
    <t>02.1.02.70550</t>
  </si>
  <si>
    <t>Непрограммные мероприятия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</si>
  <si>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</si>
  <si>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</si>
  <si>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</si>
  <si>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</si>
  <si>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Субвенция на обеспечение профилактики безнадзорности, правонарушений несовершеннолетних и защиты их прав</t>
  </si>
  <si>
    <t>50.0.00.80190</t>
  </si>
  <si>
    <t>Субвенция на реализацию отдельных полномочий в сфере законодательства об административных правонарушениях</t>
  </si>
  <si>
    <t>50.0.00.80200</t>
  </si>
  <si>
    <t>60.0.00.80020</t>
  </si>
  <si>
    <t>Депутаты представительного органа муниципального образования</t>
  </si>
  <si>
    <t>60.0.00.80040</t>
  </si>
  <si>
    <t>212</t>
  </si>
  <si>
    <t>Обеспечение приватизации и проведение предпродажной подготовки объектов приватизации</t>
  </si>
  <si>
    <t>60.0.00.80060</t>
  </si>
  <si>
    <t>Обслуживание деятельности подведомственных учреждений</t>
  </si>
  <si>
    <t>60.0.00.80070</t>
  </si>
  <si>
    <t>Проведение выборов в представительные органы муниципального образования</t>
  </si>
  <si>
    <t>60.0.00.80090</t>
  </si>
  <si>
    <t>Процентные платежи по долговым обязательствам</t>
  </si>
  <si>
    <t>60.0.00.80100</t>
  </si>
  <si>
    <t xml:space="preserve"> Обслуживание государственного (муниципального) долга</t>
  </si>
  <si>
    <t xml:space="preserve">Выполнение других обязательств государства </t>
  </si>
  <si>
    <t>60.0.00.80120</t>
  </si>
  <si>
    <t>Мероприятия по землеустройству и землепользованию</t>
  </si>
  <si>
    <t>60.0.00.80150</t>
  </si>
  <si>
    <t>Мероприятия в области жилищного хозяйства</t>
  </si>
  <si>
    <t>60.0.00.80160</t>
  </si>
  <si>
    <t>01.2.03.85300</t>
  </si>
  <si>
    <t>02.3.02.82800</t>
  </si>
  <si>
    <t>02.3.02.L1020</t>
  </si>
  <si>
    <t>02.3.02.L1000</t>
  </si>
  <si>
    <t>07.1.01.L2470</t>
  </si>
  <si>
    <t xml:space="preserve">Софинансирование на осуществление бюджетных инвестиций в объекты капитального строительства и реконструкции дорожного хозяйства </t>
  </si>
  <si>
    <t>13.1.00.00000</t>
  </si>
  <si>
    <t>Софинансирование местного бюджета на мероприятия по формированию городской среды в части благоустройства дворовых территорий</t>
  </si>
  <si>
    <t>Софинансирование местного бюджета на мероприятия по формированию городской среды в части благоустройства территорий общего пользования</t>
  </si>
  <si>
    <t xml:space="preserve">Предоставление субсидий бюджетным, автономным учреждениям и иным некоммерческим организациям,  ремонгы в садах
</t>
  </si>
  <si>
    <t>Предоставление субсидий бюджетным, автономным учреждениям и иным некоммерческим организациям  МЗ Молодежный центр</t>
  </si>
  <si>
    <t>Казенное учреждение ЦОФ  УКТМиС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</si>
  <si>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</t>
  </si>
  <si>
    <t>03.1.01.75480</t>
  </si>
  <si>
    <t>01.1.01.82210</t>
  </si>
  <si>
    <t>01.1.01.82110</t>
  </si>
  <si>
    <t>12.2.02.86160</t>
  </si>
  <si>
    <t>60.0.00.80180</t>
  </si>
  <si>
    <t xml:space="preserve">Предоставление субсидий бюджетным, автономным учреждениям и иным некоммерческим организациям </t>
  </si>
  <si>
    <t>02.3.02.00000</t>
  </si>
  <si>
    <t xml:space="preserve">Разработка и реализация воспитательных программ, направленных на решение приоритетов Стратегии социально-экономического развития города </t>
  </si>
  <si>
    <t xml:space="preserve">Предоставление субсидий бюджетным, автономным учреждениям и иным некоммерческим организациям  </t>
  </si>
  <si>
    <t>Обеспечение питанием отдельных категорий обучающихся в общеобразовательных учреждениях</t>
  </si>
  <si>
    <t>Обеспечение питанием отдельных категорий обучающихся в дошкольных образовательных учреждениях</t>
  </si>
  <si>
    <t xml:space="preserve">Закупка товаров, работ и услуг для обеспечения государственных (муниципальных) нужд </t>
  </si>
  <si>
    <t>ГЦП"Жилище" на 2016-2018 годы: Подпрограмма "Переселение граждан из жилищного фонда города Переславля-Залесского, признанного непригодным для проживания, и (или) с высоким уровнем износа"</t>
  </si>
  <si>
    <t>Энергоэффективность в жилищном фонде</t>
  </si>
  <si>
    <t>09.1.03.00000</t>
  </si>
  <si>
    <t>09.1.03.84600</t>
  </si>
  <si>
    <t xml:space="preserve">Социальное обеспечение и иные выплаты населению </t>
  </si>
  <si>
    <t>03.1.01.R4620</t>
  </si>
  <si>
    <t xml:space="preserve">Субсидия на выполнение муниципального задания в сфере физической культуры и спорта  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</si>
  <si>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</si>
  <si>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</si>
  <si>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домов части расходов по доставке выплат получателям</t>
  </si>
  <si>
    <t>Управление образования Администрации г.Переславля-Залесского</t>
  </si>
  <si>
    <t>Муниципальная программа "Обеспечение функционирования и развития муниципальной службы в городе Переславле-Залесском"</t>
  </si>
  <si>
    <t>ГЦП "Патриотическое воспитание граждан Российской Федерации, проживающих на территории города Переславля-Залесского" на 2017-2019 годы</t>
  </si>
  <si>
    <t>ГЦП "Социальная поддержка населения г.Переславля-Залесского на 2016-2018 годы"</t>
  </si>
  <si>
    <t>Муниципальная программа "Развитие дорожного хозяйства в г. Переславле-Залесском"</t>
  </si>
  <si>
    <t xml:space="preserve"> ГЦП "Развитие туризма и отдыха в городе Переславле-Залесском на 2016-2018 годы"</t>
  </si>
  <si>
    <t>Управление социальной защиты населения и труда Администрации г.Переславля-Залесского</t>
  </si>
  <si>
    <t>Непрограммные расходы</t>
  </si>
  <si>
    <t>Управление муниципальной собственности Администрации г.Переславля-Залесского</t>
  </si>
  <si>
    <t>Контрольно-счетная палата города Переславля-Залесского</t>
  </si>
  <si>
    <t>Муниципальное учреждение Переславль-Залесская городская Дума</t>
  </si>
  <si>
    <t>Управление культуры, туризма, молодежи и спорта Администрации г.Переславля - Залесского</t>
  </si>
  <si>
    <t xml:space="preserve">Мероприятия в сфере культуры </t>
  </si>
  <si>
    <t xml:space="preserve">Управление финансов Администрации г.Переславля - Залесского </t>
  </si>
  <si>
    <t>ИТОГО</t>
  </si>
  <si>
    <t xml:space="preserve"> Муниципальная программа "Социальная поддержка населения г. Переславля-Залесского"</t>
  </si>
  <si>
    <t xml:space="preserve"> ГЦП "Обеспечение отдыха и оздоровления  детей  города Переславля-Залесского в каникулярный период на 2017-2019 годы"</t>
  </si>
  <si>
    <t>Иные бюджетные аасигнования</t>
  </si>
  <si>
    <t>(руб.)</t>
  </si>
  <si>
    <t>Мероприятия по обеспечению деятельности учреждений социальной защиты населения</t>
  </si>
  <si>
    <t>Администрация г. Переславля-Залесского</t>
  </si>
  <si>
    <t>Муниципальная программа "Развитие физической культуры, культуры и туризма в городе Переславле-Залесском"</t>
  </si>
  <si>
    <t xml:space="preserve"> Муниципальная программа "Обеспечение доступным и комфортным жильем населения города Переславля-Залесского"</t>
  </si>
  <si>
    <t xml:space="preserve"> Муниципальная программа "Обеспечение качественными коммунальными услугами населения города Переславля-Залесского"</t>
  </si>
  <si>
    <t>ГЦП "Развитие градостроительной документации г.Переславля-Залесского"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</si>
  <si>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2018-2020 годы"</t>
  </si>
  <si>
    <t>Муниципальная программа "Формирование современной городской среды на территории города Переславля-Залесского"</t>
  </si>
  <si>
    <t>ВЦП "Развитие культуры и искусства в г.Переславле-Залесском  на 2017-2019 годы"</t>
  </si>
  <si>
    <t>ГЦП "Сохранность автомобильных дорог города Переславля-Залесского на 2016-2020 годы"</t>
  </si>
  <si>
    <t>02.1.03.75890</t>
  </si>
  <si>
    <t>Субсидия на повышение оплаты труда отдельных категорий работников в сфере образования</t>
  </si>
  <si>
    <t>05.3.01.84200</t>
  </si>
  <si>
    <t>Создание условий для развития массового спорта и физической культуры, подготовки успешного выступления представителей города на соревнованиях различного уровня</t>
  </si>
  <si>
    <t>Дотация на реализацию мероприятий, направляемых на социально-экономическое развитие муниципальных образований</t>
  </si>
  <si>
    <t>36.3.01.73260</t>
  </si>
  <si>
    <t>03.1.01.55730</t>
  </si>
  <si>
    <t>Субвенция на осуществление преданных полномочий РФ по назначению и осуществлению ежемесячной выплаты в связи с рождением (усыновлением) первого ребенка</t>
  </si>
  <si>
    <t>03.1.01.75490</t>
  </si>
  <si>
    <t>03.1.01.83800</t>
  </si>
  <si>
    <t>Софинансирование местного бюджета на проведение капитального ремонта муниципальных учреждений культуры</t>
  </si>
  <si>
    <t>05.2.04.L1690</t>
  </si>
  <si>
    <t>11.4.06.00000</t>
  </si>
  <si>
    <t>11.4.06.86600</t>
  </si>
  <si>
    <t>Средства, необходимые для наращивания местной системы оповещения населения города об опасностях, возникающих при военных конфликтах или вследствие этих конфликтов, а также вследствие чрезвычайных ситуаций природного и техногенного характера</t>
  </si>
  <si>
    <t>05.1.10.54850</t>
  </si>
  <si>
    <t>08.1.02.L2150</t>
  </si>
  <si>
    <t>Субсидия на оказание (выполнение) муниципальными учреждениями услуг (работ) в сфере молодежной политики</t>
  </si>
  <si>
    <t>02.5.04.70650</t>
  </si>
  <si>
    <t>Субсидия на повышение оплаты труда учреждений в сфере культуры</t>
  </si>
  <si>
    <t>11.1.09.75900</t>
  </si>
  <si>
    <t>Софинансирование местного бюджета на развитие малого и среднего предпринимательства (расходные обязательства, неисполненные в отчетном финансовом году)</t>
  </si>
  <si>
    <t>Расходы на информирование населения о работе органов местного самоуправления в средствах массовой информации</t>
  </si>
  <si>
    <t>Субсидия на реализацию мероприятий инициативного бюджетирования на территории Ярославской области ( поддержка местных инициатив)</t>
  </si>
  <si>
    <t>39.6.01.75350</t>
  </si>
  <si>
    <t>Обеспечение спецтехникой для устранения аварийных ситуаций на объектах ЖКХ и предупреждения чрезвычайных ситуаций в период весеннего половодья</t>
  </si>
  <si>
    <t>МБТ на реализацию мероприятий по поощрению достижения наилучших значений показателей по отдельным направлениям развития муниципальных образований ЯО</t>
  </si>
  <si>
    <t>06.1.04.0000</t>
  </si>
  <si>
    <t>39.3.02.75870</t>
  </si>
  <si>
    <t>Разработка проектов планирования и проектов межевания территории</t>
  </si>
  <si>
    <t>Мероприятия по развитию градостроительной документации</t>
  </si>
  <si>
    <t>06.2.02.00000</t>
  </si>
  <si>
    <t>06.2.02.86800</t>
  </si>
  <si>
    <t>Субсидия на осуществление бюджетных инвестиций в объекты капитального строительства и реконструкции дорожного хозяйства муниципальной собственности</t>
  </si>
  <si>
    <t>24.2.03.72470</t>
  </si>
  <si>
    <t>Субсидия на обеспечение трудоустройства несовершеннолетних граждан на временные рабочие места</t>
  </si>
  <si>
    <t>Поддержка молодых дарований, работников культуры, работающих с одаренными детьми, конкурсной деятельности самодеятельных коллективов</t>
  </si>
  <si>
    <t>05.2.06.00000</t>
  </si>
  <si>
    <t>05.2.06.85700</t>
  </si>
  <si>
    <t>02.5.04.76150</t>
  </si>
  <si>
    <t>Софинансирование местного бюджета на мероприятия инициативного бюджетирования (поддержка местных инициатив)</t>
  </si>
  <si>
    <t>01.1.04.L5350</t>
  </si>
  <si>
    <t>Субвенция на обеспечение жильем граждан, уволенных с военной службы (службы), и приравненных к ним лиц, за счет средств федерального бюджета</t>
  </si>
  <si>
    <t>06.1.01.84900</t>
  </si>
  <si>
    <t>06.1.01.00000</t>
  </si>
  <si>
    <t>Развитие системы водоснабжения</t>
  </si>
  <si>
    <t>Формирование функциональных и технических требований к аппаратно-программному комплексу "Безопасный город" муниципального образования. Разработка технического проекта</t>
  </si>
  <si>
    <t>11.4.02.00000</t>
  </si>
  <si>
    <t>11.4.02.86600</t>
  </si>
  <si>
    <t>Субсидия социально ориентированным некоммерческим организациям на конкурсной основе</t>
  </si>
  <si>
    <t>22.8.04.73140</t>
  </si>
  <si>
    <t>Субсидия на формирование современной городской среды</t>
  </si>
  <si>
    <t>10.2.02.00000</t>
  </si>
  <si>
    <t>10.2.02.86700</t>
  </si>
  <si>
    <t>Обеспечение безопасности на водных объектах города</t>
  </si>
  <si>
    <t>11.4.08.00000</t>
  </si>
  <si>
    <t>11.4.08.86600</t>
  </si>
  <si>
    <t>Реализация мероприятий в рамках проекта "Город без границ"</t>
  </si>
  <si>
    <t>02.5.04.00000</t>
  </si>
  <si>
    <t>02.5.04.86000</t>
  </si>
  <si>
    <t>04.2.01.84500</t>
  </si>
  <si>
    <t>04.2.02.84500</t>
  </si>
  <si>
    <t>Субсидия на государственную поддержку молодых семей Ярославской области в приобретении (строительстве) жилья</t>
  </si>
  <si>
    <t>06.1.01.L5550</t>
  </si>
  <si>
    <t>02.6.01.74880</t>
  </si>
  <si>
    <t>Субсидия на реализацию мероприятий патриотического воспитания молодежи Ярославской области</t>
  </si>
  <si>
    <t>11.3.01.71750</t>
  </si>
  <si>
    <t>Реализация мероприятий по созданию условий для развития инфраструктуры досуга и отдыха на территории муниципальных образований области</t>
  </si>
  <si>
    <t>12.2.03.L5800</t>
  </si>
  <si>
    <t>Софинансирование местного бюджета к субсидии на реализацию мероприятий по информационному обеспечению муниципальных закупок</t>
  </si>
  <si>
    <t>36.6.01.75800</t>
  </si>
  <si>
    <t>Субсидия на реализацию мероприятий по информационному обеспечению муниципальных закупок</t>
  </si>
  <si>
    <t>Мероприятия в области коммунального хозяйства</t>
  </si>
  <si>
    <t>60.0.00.80170</t>
  </si>
  <si>
    <t xml:space="preserve">Иные бюджетные ассигнования                                                   </t>
  </si>
  <si>
    <t>Резервные фонды исполнительных органов государственной власти субъектов РФ</t>
  </si>
  <si>
    <t>50.0.00.80120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</si>
  <si>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</si>
  <si>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05.1.11.71230</t>
  </si>
  <si>
    <t>Субсидия на поддержку отрасли культуры (комплектование)</t>
  </si>
  <si>
    <t>03.1.01.53860</t>
  </si>
  <si>
    <t>Субвенция на выплату пособий женщинам, вставшим на учет в ранние сроки беременности, уволенным в связи с ликвидацией организации</t>
  </si>
  <si>
    <t>03.1.01.53870</t>
  </si>
  <si>
    <t>Субвенция на выплату пособия по беременности и родам женщинам,  уволенным в связи с ликвидацией организации</t>
  </si>
  <si>
    <t>05.1.03.L4970</t>
  </si>
  <si>
    <t>13.1.01.85550</t>
  </si>
  <si>
    <t>13.1.02.85550</t>
  </si>
  <si>
    <t>11.1.03.L5190</t>
  </si>
  <si>
    <t>Субвенция на компенсацию отдельным категориям граждан оплаты взноса на капитальный ремонт общего имущества в многоквартирном домов за счет средств областного бюджета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</si>
  <si>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</si>
  <si>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Исполнено за 2018 год</t>
  </si>
  <si>
    <t>03.1.01.76400</t>
  </si>
  <si>
    <t>Приложение 3</t>
  </si>
  <si>
    <t xml:space="preserve">  Исполнение расходов бюджета городского округа города Переславля-Залесского  по ведомственной структуре за 2018 год </t>
  </si>
  <si>
    <t>к решению Переславль-Залесской</t>
  </si>
  <si>
    <t>городской Думы</t>
  </si>
  <si>
    <t>от 30.05.2019 № 43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</si>
</sst>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00"/>
    <numFmt numFmtId="165" formatCode="0.000"/>
  </numFmts>
  <fonts count="3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2">
    <xf numFmtId="0" fontId="0" fillId="0" borderId="0"/>
    <xf numFmtId="0" fontId="1" fillId="0" borderId="0"/>
  </cellStyleXfs>
  <cellXfs count="174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49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Font="1" applyFill="1"/>
    <xf numFmtId="0" fontId="2" fillId="2" borderId="0" xfId="1" applyFont="1" applyFill="1" applyAlignment="1" applyProtection="1">
      <alignment vertical="center" wrapText="1"/>
      <protection hidden="1"/>
    </xf>
    <xf numFmtId="49" fontId="2" fillId="2" borderId="0" xfId="1" applyNumberFormat="1" applyFont="1" applyFill="1" applyAlignment="1" applyProtection="1">
      <alignment horizontal="center" wrapText="1"/>
      <protection hidden="1"/>
    </xf>
    <xf numFmtId="0" fontId="3" fillId="2" borderId="0" xfId="1" applyFont="1" applyFill="1" applyAlignment="1">
      <alignment horizontal="center"/>
    </xf>
    <xf numFmtId="49" fontId="3" fillId="2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49" fontId="6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1" applyNumberFormat="1" applyFont="1" applyFill="1" applyBorder="1" applyAlignment="1" applyProtection="1">
      <alignment horizontal="centerContinuous"/>
      <protection hidden="1"/>
    </xf>
    <xf numFmtId="49" fontId="3" fillId="2" borderId="1" xfId="1" applyNumberFormat="1" applyFont="1" applyFill="1" applyBorder="1" applyAlignment="1">
      <alignment horizontal="center"/>
    </xf>
    <xf numFmtId="0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2" xfId="1" applyNumberFormat="1" applyFont="1" applyFill="1" applyBorder="1" applyAlignment="1" applyProtection="1">
      <alignment horizontal="center"/>
      <protection hidden="1"/>
    </xf>
    <xf numFmtId="0" fontId="3" fillId="2" borderId="1" xfId="1" applyFont="1" applyFill="1" applyBorder="1"/>
    <xf numFmtId="0" fontId="6" fillId="2" borderId="1" xfId="0" applyFont="1" applyFill="1" applyBorder="1" applyAlignment="1">
      <alignment vertical="center" wrapText="1"/>
    </xf>
    <xf numFmtId="49" fontId="6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 applyProtection="1">
      <alignment horizontal="center"/>
      <protection hidden="1"/>
    </xf>
    <xf numFmtId="43" fontId="6" fillId="2" borderId="1" xfId="1" applyNumberFormat="1" applyFont="1" applyFill="1" applyBorder="1"/>
    <xf numFmtId="43" fontId="3" fillId="2" borderId="1" xfId="1" applyNumberFormat="1" applyFont="1" applyFill="1" applyBorder="1"/>
    <xf numFmtId="164" fontId="9" fillId="2" borderId="1" xfId="1" applyNumberFormat="1" applyFont="1" applyFill="1" applyBorder="1" applyAlignment="1" applyProtection="1">
      <alignment horizontal="left" wrapText="1"/>
      <protection hidden="1"/>
    </xf>
    <xf numFmtId="49" fontId="5" fillId="2" borderId="1" xfId="1" applyNumberFormat="1" applyFont="1" applyFill="1" applyBorder="1" applyAlignment="1" applyProtection="1">
      <alignment horizontal="center" wrapText="1"/>
      <protection hidden="1"/>
    </xf>
    <xf numFmtId="49" fontId="9" fillId="2" borderId="1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49" fontId="5" fillId="2" borderId="1" xfId="1" applyNumberFormat="1" applyFont="1" applyFill="1" applyBorder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left" vertical="top" wrapText="1"/>
      <protection hidden="1"/>
    </xf>
    <xf numFmtId="49" fontId="5" fillId="2" borderId="1" xfId="1" applyNumberFormat="1" applyFont="1" applyFill="1" applyBorder="1" applyAlignment="1">
      <alignment horizontal="center"/>
    </xf>
    <xf numFmtId="164" fontId="9" fillId="2" borderId="1" xfId="1" applyNumberFormat="1" applyFont="1" applyFill="1" applyBorder="1" applyAlignment="1" applyProtection="1">
      <alignment wrapText="1"/>
      <protection hidden="1"/>
    </xf>
    <xf numFmtId="164" fontId="5" fillId="2" borderId="3" xfId="1" applyNumberFormat="1" applyFont="1" applyFill="1" applyBorder="1" applyAlignment="1" applyProtection="1">
      <alignment horizontal="left" vertical="top" wrapText="1"/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49" fontId="9" fillId="2" borderId="3" xfId="1" applyNumberFormat="1" applyFont="1" applyFill="1" applyBorder="1" applyAlignment="1">
      <alignment horizontal="center"/>
    </xf>
    <xf numFmtId="164" fontId="5" fillId="2" borderId="1" xfId="1" applyNumberFormat="1" applyFont="1" applyFill="1" applyBorder="1" applyAlignment="1" applyProtection="1">
      <alignment horizontal="left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/>
      <protection hidden="1"/>
    </xf>
    <xf numFmtId="49" fontId="5" fillId="2" borderId="1" xfId="1" applyNumberFormat="1" applyFont="1" applyFill="1" applyBorder="1" applyAlignment="1" applyProtection="1">
      <alignment horizontal="center" vertical="center"/>
      <protection hidden="1"/>
    </xf>
    <xf numFmtId="0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15" fillId="2" borderId="1" xfId="1" applyNumberFormat="1" applyFont="1" applyFill="1" applyBorder="1" applyAlignment="1" applyProtection="1">
      <alignment horizontal="left" wrapText="1"/>
      <protection hidden="1"/>
    </xf>
    <xf numFmtId="49" fontId="12" fillId="2" borderId="1" xfId="1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vertical="center" wrapText="1"/>
    </xf>
    <xf numFmtId="49" fontId="5" fillId="2" borderId="3" xfId="1" applyNumberFormat="1" applyFont="1" applyFill="1" applyBorder="1" applyAlignment="1" applyProtection="1">
      <alignment horizontal="center"/>
      <protection hidden="1"/>
    </xf>
    <xf numFmtId="49" fontId="9" fillId="2" borderId="3" xfId="1" applyNumberFormat="1" applyFont="1" applyFill="1" applyBorder="1" applyAlignment="1" applyProtection="1">
      <alignment horizontal="center"/>
      <protection hidden="1"/>
    </xf>
    <xf numFmtId="164" fontId="5" fillId="2" borderId="4" xfId="1" applyNumberFormat="1" applyFont="1" applyFill="1" applyBorder="1" applyAlignment="1" applyProtection="1">
      <alignment horizontal="center"/>
      <protection hidden="1"/>
    </xf>
    <xf numFmtId="164" fontId="6" fillId="2" borderId="1" xfId="1" applyNumberFormat="1" applyFont="1" applyFill="1" applyBorder="1" applyAlignment="1" applyProtection="1">
      <alignment horizontal="left" wrapText="1"/>
      <protection hidden="1"/>
    </xf>
    <xf numFmtId="164" fontId="5" fillId="2" borderId="5" xfId="1" applyNumberFormat="1" applyFont="1" applyFill="1" applyBorder="1" applyAlignment="1" applyProtection="1">
      <alignment horizontal="center"/>
      <protection hidden="1"/>
    </xf>
    <xf numFmtId="164" fontId="8" fillId="2" borderId="1" xfId="1" applyNumberFormat="1" applyFont="1" applyFill="1" applyBorder="1" applyAlignment="1" applyProtection="1">
      <alignment horizontal="left" wrapText="1"/>
      <protection hidden="1"/>
    </xf>
    <xf numFmtId="49" fontId="7" fillId="2" borderId="1" xfId="1" applyNumberFormat="1" applyFont="1" applyFill="1" applyBorder="1" applyAlignment="1">
      <alignment horizontal="center"/>
    </xf>
    <xf numFmtId="164" fontId="9" fillId="2" borderId="5" xfId="1" applyNumberFormat="1" applyFont="1" applyFill="1" applyBorder="1" applyAlignment="1" applyProtection="1">
      <alignment horizontal="center"/>
      <protection hidden="1"/>
    </xf>
    <xf numFmtId="49" fontId="9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wrapText="1"/>
      <protection hidden="1"/>
    </xf>
    <xf numFmtId="49" fontId="9" fillId="2" borderId="2" xfId="1" applyNumberFormat="1" applyFont="1" applyFill="1" applyBorder="1" applyAlignment="1">
      <alignment horizontal="center"/>
    </xf>
    <xf numFmtId="164" fontId="5" fillId="2" borderId="6" xfId="1" applyNumberFormat="1" applyFont="1" applyFill="1" applyBorder="1" applyAlignment="1" applyProtection="1">
      <alignment horizontal="center"/>
      <protection hidden="1"/>
    </xf>
    <xf numFmtId="49" fontId="5" fillId="2" borderId="6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/>
    <xf numFmtId="49" fontId="8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49" fontId="5" fillId="2" borderId="7" xfId="1" applyNumberFormat="1" applyFont="1" applyFill="1" applyBorder="1" applyAlignment="1" applyProtection="1">
      <alignment horizontal="center"/>
      <protection hidden="1"/>
    </xf>
    <xf numFmtId="49" fontId="6" fillId="2" borderId="8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wrapText="1"/>
    </xf>
    <xf numFmtId="49" fontId="5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wrapText="1"/>
    </xf>
    <xf numFmtId="164" fontId="15" fillId="2" borderId="1" xfId="1" applyNumberFormat="1" applyFont="1" applyFill="1" applyBorder="1" applyAlignment="1" applyProtection="1">
      <alignment wrapText="1"/>
      <protection hidden="1"/>
    </xf>
    <xf numFmtId="164" fontId="20" fillId="2" borderId="1" xfId="1" applyNumberFormat="1" applyFont="1" applyFill="1" applyBorder="1" applyAlignment="1" applyProtection="1">
      <alignment wrapText="1"/>
      <protection hidden="1"/>
    </xf>
    <xf numFmtId="164" fontId="6" fillId="2" borderId="1" xfId="1" applyNumberFormat="1" applyFont="1" applyFill="1" applyBorder="1" applyAlignment="1" applyProtection="1">
      <alignment vertical="center" wrapText="1"/>
      <protection hidden="1"/>
    </xf>
    <xf numFmtId="43" fontId="6" fillId="2" borderId="1" xfId="1" applyNumberFormat="1" applyFont="1" applyFill="1" applyBorder="1" applyAlignment="1">
      <alignment vertical="center"/>
    </xf>
    <xf numFmtId="164" fontId="21" fillId="2" borderId="1" xfId="1" applyNumberFormat="1" applyFont="1" applyFill="1" applyBorder="1" applyAlignment="1" applyProtection="1">
      <alignment wrapText="1"/>
      <protection hidden="1"/>
    </xf>
    <xf numFmtId="49" fontId="21" fillId="2" borderId="1" xfId="1" applyNumberFormat="1" applyFont="1" applyFill="1" applyBorder="1" applyAlignment="1">
      <alignment horizontal="center"/>
    </xf>
    <xf numFmtId="43" fontId="23" fillId="2" borderId="1" xfId="1" applyNumberFormat="1" applyFont="1" applyFill="1" applyBorder="1"/>
    <xf numFmtId="49" fontId="6" fillId="2" borderId="1" xfId="1" applyNumberFormat="1" applyFont="1" applyFill="1" applyBorder="1" applyAlignment="1" applyProtection="1">
      <alignment horizontal="center"/>
      <protection hidden="1"/>
    </xf>
    <xf numFmtId="0" fontId="15" fillId="2" borderId="0" xfId="1" applyFont="1" applyFill="1"/>
    <xf numFmtId="49" fontId="15" fillId="2" borderId="0" xfId="1" applyNumberFormat="1" applyFont="1" applyFill="1" applyAlignment="1">
      <alignment horizontal="center"/>
    </xf>
    <xf numFmtId="0" fontId="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5" xfId="1" applyNumberFormat="1" applyFont="1" applyFill="1" applyBorder="1" applyAlignment="1" applyProtection="1">
      <alignment horizontal="center"/>
      <protection hidden="1"/>
    </xf>
    <xf numFmtId="164" fontId="5" fillId="2" borderId="5" xfId="1" applyNumberFormat="1" applyFont="1" applyFill="1" applyBorder="1" applyAlignment="1" applyProtection="1">
      <alignment horizontal="center" vertical="center"/>
      <protection hidden="1"/>
    </xf>
    <xf numFmtId="164" fontId="9" fillId="2" borderId="4" xfId="1" applyNumberFormat="1" applyFont="1" applyFill="1" applyBorder="1" applyAlignment="1" applyProtection="1">
      <alignment horizontal="center"/>
      <protection hidden="1"/>
    </xf>
    <xf numFmtId="0" fontId="5" fillId="2" borderId="5" xfId="1" applyFont="1" applyFill="1" applyBorder="1" applyAlignment="1">
      <alignment horizontal="center"/>
    </xf>
    <xf numFmtId="0" fontId="3" fillId="2" borderId="5" xfId="1" applyFont="1" applyFill="1" applyBorder="1"/>
    <xf numFmtId="49" fontId="24" fillId="2" borderId="1" xfId="1" applyNumberFormat="1" applyFont="1" applyFill="1" applyBorder="1" applyAlignment="1" applyProtection="1">
      <alignment horizontal="center"/>
      <protection hidden="1"/>
    </xf>
    <xf numFmtId="43" fontId="0" fillId="2" borderId="1" xfId="0" applyNumberFormat="1" applyFill="1" applyBorder="1"/>
    <xf numFmtId="0" fontId="10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wrapText="1"/>
    </xf>
    <xf numFmtId="0" fontId="13" fillId="2" borderId="0" xfId="0" applyFont="1" applyFill="1" applyAlignment="1">
      <alignment wrapText="1"/>
    </xf>
    <xf numFmtId="0" fontId="11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0" xfId="0" applyFont="1" applyFill="1"/>
    <xf numFmtId="0" fontId="14" fillId="2" borderId="1" xfId="0" applyFont="1" applyFill="1" applyBorder="1"/>
    <xf numFmtId="0" fontId="0" fillId="2" borderId="1" xfId="0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3" fillId="2" borderId="0" xfId="1" applyFont="1" applyFill="1" applyBorder="1"/>
    <xf numFmtId="0" fontId="7" fillId="2" borderId="1" xfId="1" applyFont="1" applyFill="1" applyBorder="1"/>
    <xf numFmtId="0" fontId="10" fillId="2" borderId="2" xfId="0" applyFont="1" applyFill="1" applyBorder="1" applyAlignment="1">
      <alignment horizontal="center"/>
    </xf>
    <xf numFmtId="164" fontId="7" fillId="2" borderId="1" xfId="1" applyNumberFormat="1" applyFont="1" applyFill="1" applyBorder="1" applyAlignment="1" applyProtection="1">
      <alignment horizontal="left" wrapText="1"/>
      <protection hidden="1"/>
    </xf>
    <xf numFmtId="43" fontId="17" fillId="2" borderId="1" xfId="0" applyNumberFormat="1" applyFont="1" applyFill="1" applyBorder="1"/>
    <xf numFmtId="43" fontId="3" fillId="2" borderId="1" xfId="0" applyNumberFormat="1" applyFont="1" applyFill="1" applyBorder="1"/>
    <xf numFmtId="0" fontId="6" fillId="2" borderId="1" xfId="1" applyNumberFormat="1" applyFont="1" applyFill="1" applyBorder="1" applyAlignment="1" applyProtection="1">
      <alignment horizontal="left" wrapText="1"/>
      <protection hidden="1"/>
    </xf>
    <xf numFmtId="49" fontId="6" fillId="2" borderId="2" xfId="1" applyNumberFormat="1" applyFont="1" applyFill="1" applyBorder="1" applyAlignment="1" applyProtection="1">
      <alignment horizontal="center"/>
      <protection hidden="1"/>
    </xf>
    <xf numFmtId="164" fontId="23" fillId="2" borderId="1" xfId="1" applyNumberFormat="1" applyFont="1" applyFill="1" applyBorder="1" applyAlignment="1" applyProtection="1">
      <alignment horizontal="left" wrapText="1"/>
      <protection hidden="1"/>
    </xf>
    <xf numFmtId="43" fontId="5" fillId="2" borderId="1" xfId="1" applyNumberFormat="1" applyFont="1" applyFill="1" applyBorder="1"/>
    <xf numFmtId="0" fontId="16" fillId="2" borderId="1" xfId="0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center"/>
    </xf>
    <xf numFmtId="0" fontId="3" fillId="2" borderId="0" xfId="1" applyFont="1" applyFill="1" applyAlignment="1">
      <alignment horizontal="right"/>
    </xf>
    <xf numFmtId="0" fontId="27" fillId="2" borderId="9" xfId="0" applyFont="1" applyFill="1" applyBorder="1" applyAlignment="1">
      <alignment wrapText="1"/>
    </xf>
    <xf numFmtId="164" fontId="5" fillId="2" borderId="4" xfId="1" applyNumberFormat="1" applyFont="1" applyFill="1" applyBorder="1" applyAlignment="1" applyProtection="1">
      <alignment horizontal="center" vertical="center"/>
      <protection hidden="1"/>
    </xf>
    <xf numFmtId="0" fontId="17" fillId="2" borderId="5" xfId="0" applyFont="1" applyFill="1" applyBorder="1" applyAlignment="1">
      <alignment horizontal="center"/>
    </xf>
    <xf numFmtId="0" fontId="9" fillId="2" borderId="1" xfId="1" applyFont="1" applyFill="1" applyBorder="1" applyAlignment="1">
      <alignment horizontal="center"/>
    </xf>
    <xf numFmtId="0" fontId="12" fillId="2" borderId="0" xfId="1" applyFont="1" applyFill="1"/>
    <xf numFmtId="43" fontId="17" fillId="2" borderId="1" xfId="0" applyNumberFormat="1" applyFont="1" applyFill="1" applyBorder="1" applyAlignment="1">
      <alignment horizontal="center"/>
    </xf>
    <xf numFmtId="43" fontId="3" fillId="2" borderId="0" xfId="1" applyNumberFormat="1" applyFont="1" applyFill="1"/>
    <xf numFmtId="165" fontId="3" fillId="2" borderId="0" xfId="1" applyNumberFormat="1" applyFont="1" applyFill="1"/>
    <xf numFmtId="0" fontId="11" fillId="2" borderId="5" xfId="0" applyFont="1" applyFill="1" applyBorder="1" applyAlignment="1">
      <alignment horizontal="center"/>
    </xf>
    <xf numFmtId="49" fontId="21" fillId="2" borderId="2" xfId="1" applyNumberFormat="1" applyFont="1" applyFill="1" applyBorder="1" applyAlignment="1" applyProtection="1">
      <alignment horizontal="center"/>
      <protection hidden="1"/>
    </xf>
    <xf numFmtId="164" fontId="21" fillId="2" borderId="5" xfId="1" applyNumberFormat="1" applyFont="1" applyFill="1" applyBorder="1" applyAlignment="1" applyProtection="1">
      <alignment horizontal="center"/>
      <protection hidden="1"/>
    </xf>
    <xf numFmtId="0" fontId="25" fillId="2" borderId="10" xfId="0" applyFont="1" applyFill="1" applyBorder="1" applyAlignment="1">
      <alignment horizontal="left" wrapText="1"/>
    </xf>
    <xf numFmtId="164" fontId="9" fillId="2" borderId="1" xfId="1" applyNumberFormat="1" applyFont="1" applyFill="1" applyBorder="1" applyAlignment="1" applyProtection="1">
      <alignment horizontal="left" vertical="top" wrapText="1"/>
      <protection hidden="1"/>
    </xf>
    <xf numFmtId="43" fontId="3" fillId="2" borderId="1" xfId="1" applyNumberFormat="1" applyFont="1" applyFill="1" applyBorder="1" applyAlignment="1">
      <alignment horizontal="center"/>
    </xf>
    <xf numFmtId="43" fontId="3" fillId="2" borderId="1" xfId="1" applyNumberFormat="1" applyFont="1" applyFill="1" applyBorder="1" applyAlignment="1">
      <alignment vertical="center"/>
    </xf>
    <xf numFmtId="164" fontId="8" fillId="2" borderId="1" xfId="1" applyNumberFormat="1" applyFont="1" applyFill="1" applyBorder="1" applyAlignment="1" applyProtection="1">
      <alignment wrapText="1"/>
      <protection hidden="1"/>
    </xf>
    <xf numFmtId="49" fontId="5" fillId="2" borderId="2" xfId="1" applyNumberFormat="1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0" fontId="12" fillId="2" borderId="1" xfId="1" applyFont="1" applyFill="1" applyBorder="1"/>
    <xf numFmtId="49" fontId="11" fillId="2" borderId="1" xfId="0" applyNumberFormat="1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43" fontId="16" fillId="2" borderId="1" xfId="0" applyNumberFormat="1" applyFont="1" applyFill="1" applyBorder="1"/>
    <xf numFmtId="0" fontId="7" fillId="2" borderId="1" xfId="1" applyFont="1" applyFill="1" applyBorder="1" applyAlignment="1">
      <alignment wrapText="1"/>
    </xf>
    <xf numFmtId="0" fontId="3" fillId="2" borderId="5" xfId="1" applyFont="1" applyFill="1" applyBorder="1" applyAlignment="1">
      <alignment horizontal="center"/>
    </xf>
    <xf numFmtId="0" fontId="9" fillId="2" borderId="1" xfId="1" applyFont="1" applyFill="1" applyBorder="1" applyAlignment="1">
      <alignment wrapText="1"/>
    </xf>
    <xf numFmtId="0" fontId="12" fillId="2" borderId="1" xfId="1" applyFont="1" applyFill="1" applyBorder="1" applyAlignment="1">
      <alignment horizontal="center"/>
    </xf>
    <xf numFmtId="0" fontId="5" fillId="2" borderId="1" xfId="1" applyFont="1" applyFill="1" applyBorder="1" applyAlignment="1">
      <alignment wrapText="1"/>
    </xf>
    <xf numFmtId="0" fontId="5" fillId="2" borderId="1" xfId="1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wrapText="1"/>
    </xf>
    <xf numFmtId="0" fontId="27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center"/>
    </xf>
    <xf numFmtId="164" fontId="12" fillId="2" borderId="1" xfId="1" applyNumberFormat="1" applyFont="1" applyFill="1" applyBorder="1" applyAlignment="1" applyProtection="1">
      <alignment wrapText="1"/>
      <protection hidden="1"/>
    </xf>
    <xf numFmtId="49" fontId="19" fillId="2" borderId="1" xfId="1" applyNumberFormat="1" applyFont="1" applyFill="1" applyBorder="1" applyAlignment="1" applyProtection="1">
      <alignment horizontal="center"/>
      <protection hidden="1"/>
    </xf>
    <xf numFmtId="164" fontId="3" fillId="2" borderId="5" xfId="1" applyNumberFormat="1" applyFont="1" applyFill="1" applyBorder="1" applyAlignment="1" applyProtection="1">
      <alignment horizontal="center" vertical="center"/>
      <protection hidden="1"/>
    </xf>
    <xf numFmtId="0" fontId="11" fillId="2" borderId="1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 applyProtection="1">
      <alignment horizontal="center" vertical="center"/>
      <protection hidden="1"/>
    </xf>
    <xf numFmtId="164" fontId="23" fillId="2" borderId="1" xfId="1" applyNumberFormat="1" applyFont="1" applyFill="1" applyBorder="1" applyAlignment="1" applyProtection="1">
      <alignment vertical="center" wrapText="1"/>
      <protection hidden="1"/>
    </xf>
    <xf numFmtId="49" fontId="21" fillId="2" borderId="1" xfId="1" applyNumberFormat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/>
    </xf>
    <xf numFmtId="0" fontId="21" fillId="2" borderId="1" xfId="1" applyNumberFormat="1" applyFont="1" applyFill="1" applyBorder="1" applyAlignment="1" applyProtection="1">
      <alignment horizontal="left" vertical="top" wrapText="1"/>
      <protection hidden="1"/>
    </xf>
    <xf numFmtId="0" fontId="21" fillId="2" borderId="1" xfId="1" applyNumberFormat="1" applyFont="1" applyFill="1" applyBorder="1" applyAlignment="1" applyProtection="1">
      <alignment horizontal="center" vertical="center"/>
      <protection hidden="1"/>
    </xf>
    <xf numFmtId="0" fontId="21" fillId="2" borderId="1" xfId="1" applyFont="1" applyFill="1" applyBorder="1" applyAlignment="1">
      <alignment wrapText="1"/>
    </xf>
    <xf numFmtId="43" fontId="3" fillId="2" borderId="8" xfId="1" applyNumberFormat="1" applyFont="1" applyFill="1" applyBorder="1" applyAlignment="1">
      <alignment horizontal="center"/>
    </xf>
    <xf numFmtId="164" fontId="3" fillId="2" borderId="1" xfId="1" applyNumberFormat="1" applyFont="1" applyFill="1" applyBorder="1" applyAlignment="1" applyProtection="1">
      <alignment wrapText="1"/>
      <protection hidden="1"/>
    </xf>
    <xf numFmtId="43" fontId="19" fillId="2" borderId="1" xfId="0" applyNumberFormat="1" applyFont="1" applyFill="1" applyBorder="1"/>
    <xf numFmtId="49" fontId="8" fillId="2" borderId="1" xfId="1" applyNumberFormat="1" applyFont="1" applyFill="1" applyBorder="1" applyAlignment="1" applyProtection="1">
      <alignment horizontal="center" wrapText="1"/>
      <protection hidden="1"/>
    </xf>
    <xf numFmtId="49" fontId="6" fillId="2" borderId="1" xfId="1" applyNumberFormat="1" applyFont="1" applyFill="1" applyBorder="1" applyAlignment="1" applyProtection="1">
      <alignment horizontal="center" wrapText="1"/>
      <protection hidden="1"/>
    </xf>
    <xf numFmtId="0" fontId="15" fillId="2" borderId="1" xfId="1" applyFont="1" applyFill="1" applyBorder="1"/>
    <xf numFmtId="49" fontId="15" fillId="2" borderId="1" xfId="1" applyNumberFormat="1" applyFont="1" applyFill="1" applyBorder="1" applyAlignment="1">
      <alignment horizontal="center"/>
    </xf>
    <xf numFmtId="0" fontId="6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2" xfId="1" applyNumberFormat="1" applyFont="1" applyFill="1" applyBorder="1" applyAlignment="1">
      <alignment horizontal="center"/>
    </xf>
    <xf numFmtId="0" fontId="5" fillId="2" borderId="6" xfId="1" applyNumberFormat="1" applyFont="1" applyFill="1" applyBorder="1" applyAlignment="1" applyProtection="1">
      <alignment horizontal="center"/>
      <protection hidden="1"/>
    </xf>
    <xf numFmtId="43" fontId="6" fillId="2" borderId="2" xfId="1" applyNumberFormat="1" applyFont="1" applyFill="1" applyBorder="1"/>
    <xf numFmtId="49" fontId="5" fillId="2" borderId="3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43" fontId="28" fillId="2" borderId="1" xfId="0" applyNumberFormat="1" applyFont="1" applyFill="1" applyBorder="1"/>
    <xf numFmtId="43" fontId="26" fillId="2" borderId="1" xfId="0" applyNumberFormat="1" applyFont="1" applyFill="1" applyBorder="1"/>
    <xf numFmtId="14" fontId="11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/>
    </xf>
    <xf numFmtId="0" fontId="21" fillId="2" borderId="1" xfId="1" applyFont="1" applyFill="1" applyBorder="1" applyAlignment="1">
      <alignment horizontal="center"/>
    </xf>
    <xf numFmtId="0" fontId="4" fillId="2" borderId="0" xfId="1" applyFont="1" applyFill="1" applyAlignment="1">
      <alignment horizontal="center" wrapText="1"/>
    </xf>
    <xf numFmtId="0" fontId="29" fillId="2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99"/>
  <sheetViews>
    <sheetView tabSelected="1" view="pageBreakPreview" zoomScaleNormal="100" zoomScaleSheetLayoutView="100" workbookViewId="0">
      <selection activeCell="A5" sqref="A5:E5"/>
    </sheetView>
  </sheetViews>
  <sheetFormatPr defaultColWidth="9.109375" defaultRowHeight="13.2"/>
  <cols>
    <col min="1" max="1" width="46.33203125" style="74" customWidth="1"/>
    <col min="2" max="2" width="6.109375" style="75" customWidth="1"/>
    <col min="3" max="3" width="14.33203125" style="7" bestFit="1" customWidth="1"/>
    <col min="4" max="4" width="9.44140625" style="8" customWidth="1"/>
    <col min="5" max="5" width="18.88671875" style="3" customWidth="1"/>
    <col min="6" max="7" width="14.44140625" style="96" customWidth="1"/>
    <col min="8" max="247" width="9.109375" style="3" customWidth="1"/>
    <col min="248" max="248" width="51" style="3" customWidth="1"/>
    <col min="249" max="249" width="8.33203125" style="3" customWidth="1"/>
    <col min="250" max="250" width="14" style="3" customWidth="1"/>
    <col min="251" max="251" width="9.5546875" style="3" customWidth="1"/>
    <col min="252" max="252" width="8.109375" style="3" customWidth="1"/>
    <col min="253" max="253" width="17.44140625" style="3" bestFit="1" customWidth="1"/>
    <col min="254" max="254" width="20.5546875" style="3" customWidth="1"/>
    <col min="255" max="255" width="17.44140625" style="3" bestFit="1" customWidth="1"/>
    <col min="256" max="16384" width="9.109375" style="3"/>
  </cols>
  <sheetData>
    <row r="1" spans="1:5" ht="15.6">
      <c r="A1" s="1"/>
      <c r="B1" s="2"/>
      <c r="C1" s="173" t="s">
        <v>516</v>
      </c>
      <c r="D1" s="173"/>
      <c r="E1" s="173"/>
    </row>
    <row r="2" spans="1:5" ht="15.75" customHeight="1">
      <c r="A2" s="4"/>
      <c r="B2" s="5"/>
      <c r="C2" s="173" t="s">
        <v>518</v>
      </c>
      <c r="D2" s="173"/>
      <c r="E2" s="173"/>
    </row>
    <row r="3" spans="1:5" ht="15.6">
      <c r="A3" s="1"/>
      <c r="B3" s="2"/>
      <c r="C3" s="173" t="s">
        <v>519</v>
      </c>
      <c r="D3" s="173"/>
      <c r="E3" s="173"/>
    </row>
    <row r="4" spans="1:5" ht="15.6">
      <c r="A4" s="1"/>
      <c r="B4" s="2"/>
      <c r="C4" s="173" t="s">
        <v>520</v>
      </c>
      <c r="D4" s="173"/>
      <c r="E4" s="173"/>
    </row>
    <row r="5" spans="1:5" ht="41.25" customHeight="1">
      <c r="A5" s="172" t="s">
        <v>517</v>
      </c>
      <c r="B5" s="172"/>
      <c r="C5" s="172"/>
      <c r="D5" s="172"/>
      <c r="E5" s="172"/>
    </row>
    <row r="6" spans="1:5" ht="14.25" customHeight="1">
      <c r="A6" s="6"/>
      <c r="B6" s="7"/>
      <c r="E6" s="108" t="s">
        <v>413</v>
      </c>
    </row>
    <row r="7" spans="1:5" ht="30" customHeight="1">
      <c r="A7" s="9" t="s">
        <v>0</v>
      </c>
      <c r="B7" s="11" t="s">
        <v>3</v>
      </c>
      <c r="C7" s="11" t="s">
        <v>1</v>
      </c>
      <c r="D7" s="76" t="s">
        <v>2</v>
      </c>
      <c r="E7" s="10" t="s">
        <v>514</v>
      </c>
    </row>
    <row r="8" spans="1:5">
      <c r="A8" s="12"/>
      <c r="B8" s="15"/>
      <c r="C8" s="13"/>
      <c r="D8" s="77"/>
      <c r="E8" s="16"/>
    </row>
    <row r="9" spans="1:5" ht="33.75" customHeight="1">
      <c r="A9" s="102" t="s">
        <v>395</v>
      </c>
      <c r="B9" s="103" t="s">
        <v>68</v>
      </c>
      <c r="C9" s="13"/>
      <c r="D9" s="14"/>
      <c r="E9" s="20">
        <f>E10+E75+E108+E127+E140+E145+E149</f>
        <v>619064651.86000001</v>
      </c>
    </row>
    <row r="10" spans="1:5" ht="38.25" customHeight="1">
      <c r="A10" s="17" t="s">
        <v>4</v>
      </c>
      <c r="B10" s="19"/>
      <c r="C10" s="18" t="s">
        <v>5</v>
      </c>
      <c r="D10" s="48"/>
      <c r="E10" s="20">
        <f>E11+E67</f>
        <v>600952790.09000003</v>
      </c>
    </row>
    <row r="11" spans="1:5" ht="51" customHeight="1">
      <c r="A11" s="17" t="s">
        <v>6</v>
      </c>
      <c r="B11" s="82"/>
      <c r="C11" s="18" t="s">
        <v>7</v>
      </c>
      <c r="D11" s="48"/>
      <c r="E11" s="20">
        <f>SUM(E14:E66)</f>
        <v>600897790.09000003</v>
      </c>
    </row>
    <row r="12" spans="1:5" ht="42" customHeight="1">
      <c r="A12" s="84" t="s">
        <v>8</v>
      </c>
      <c r="B12" s="19"/>
      <c r="C12" s="85" t="s">
        <v>9</v>
      </c>
      <c r="D12" s="48"/>
      <c r="E12" s="21"/>
    </row>
    <row r="13" spans="1:5" ht="28.5" customHeight="1">
      <c r="A13" s="22" t="s">
        <v>10</v>
      </c>
      <c r="B13" s="26"/>
      <c r="C13" s="24" t="s">
        <v>11</v>
      </c>
      <c r="D13" s="45"/>
      <c r="E13" s="21"/>
    </row>
    <row r="14" spans="1:5" ht="27" customHeight="1">
      <c r="A14" s="27" t="s">
        <v>12</v>
      </c>
      <c r="B14" s="26"/>
      <c r="C14" s="28"/>
      <c r="D14" s="45">
        <v>600</v>
      </c>
      <c r="E14" s="21">
        <v>60402619.990000002</v>
      </c>
    </row>
    <row r="15" spans="1:5" ht="28.5" customHeight="1">
      <c r="A15" s="120" t="s">
        <v>383</v>
      </c>
      <c r="B15" s="24"/>
      <c r="C15" s="24" t="s">
        <v>375</v>
      </c>
      <c r="D15" s="45"/>
      <c r="E15" s="16"/>
    </row>
    <row r="16" spans="1:5" ht="28.5" customHeight="1">
      <c r="A16" s="27" t="s">
        <v>12</v>
      </c>
      <c r="B16" s="26"/>
      <c r="C16" s="28"/>
      <c r="D16" s="45">
        <v>600</v>
      </c>
      <c r="E16" s="122">
        <v>144000</v>
      </c>
    </row>
    <row r="17" spans="1:5" ht="38.25" customHeight="1">
      <c r="A17" s="22" t="s">
        <v>13</v>
      </c>
      <c r="B17" s="19"/>
      <c r="C17" s="24" t="s">
        <v>14</v>
      </c>
      <c r="D17" s="48"/>
      <c r="E17" s="21"/>
    </row>
    <row r="18" spans="1:5" ht="27" customHeight="1">
      <c r="A18" s="27" t="s">
        <v>12</v>
      </c>
      <c r="B18" s="26"/>
      <c r="C18" s="28"/>
      <c r="D18" s="45">
        <v>600</v>
      </c>
      <c r="E18" s="21">
        <v>31211166.27</v>
      </c>
    </row>
    <row r="19" spans="1:5" ht="24">
      <c r="A19" s="120" t="s">
        <v>382</v>
      </c>
      <c r="B19" s="26"/>
      <c r="C19" s="24" t="s">
        <v>374</v>
      </c>
      <c r="D19" s="45"/>
      <c r="E19" s="21"/>
    </row>
    <row r="20" spans="1:5" ht="24.75" customHeight="1">
      <c r="A20" s="27" t="s">
        <v>12</v>
      </c>
      <c r="B20" s="26"/>
      <c r="C20" s="24"/>
      <c r="D20" s="45">
        <v>600</v>
      </c>
      <c r="E20" s="21">
        <v>4000</v>
      </c>
    </row>
    <row r="21" spans="1:5" ht="40.5" customHeight="1">
      <c r="A21" s="29" t="s">
        <v>15</v>
      </c>
      <c r="B21" s="19"/>
      <c r="C21" s="24" t="s">
        <v>16</v>
      </c>
      <c r="D21" s="48"/>
      <c r="E21" s="21"/>
    </row>
    <row r="22" spans="1:5" ht="27" customHeight="1">
      <c r="A22" s="27" t="s">
        <v>12</v>
      </c>
      <c r="B22" s="26"/>
      <c r="C22" s="28"/>
      <c r="D22" s="45">
        <v>600</v>
      </c>
      <c r="E22" s="21">
        <v>43128149.259999998</v>
      </c>
    </row>
    <row r="23" spans="1:5" ht="18.75" customHeight="1">
      <c r="A23" s="30" t="s">
        <v>17</v>
      </c>
      <c r="B23" s="26"/>
      <c r="C23" s="28"/>
      <c r="D23" s="45"/>
      <c r="E23" s="21"/>
    </row>
    <row r="24" spans="1:5" ht="29.25" customHeight="1">
      <c r="A24" s="87" t="s">
        <v>18</v>
      </c>
      <c r="B24" s="26"/>
      <c r="C24" s="24" t="s">
        <v>19</v>
      </c>
      <c r="D24" s="45"/>
      <c r="E24" s="21"/>
    </row>
    <row r="25" spans="1:5" ht="22.5" customHeight="1">
      <c r="A25" s="31" t="s">
        <v>20</v>
      </c>
      <c r="B25" s="26"/>
      <c r="C25" s="24"/>
      <c r="D25" s="45">
        <v>300</v>
      </c>
      <c r="E25" s="21">
        <v>643640.34</v>
      </c>
    </row>
    <row r="26" spans="1:5" ht="20.25" customHeight="1">
      <c r="A26" s="88" t="s">
        <v>29</v>
      </c>
      <c r="B26" s="26"/>
      <c r="C26" s="85" t="s">
        <v>21</v>
      </c>
      <c r="D26" s="45"/>
      <c r="E26" s="21"/>
    </row>
    <row r="27" spans="1:5" ht="28.5" customHeight="1">
      <c r="A27" s="27" t="s">
        <v>12</v>
      </c>
      <c r="B27" s="26"/>
      <c r="C27" s="28"/>
      <c r="D27" s="45">
        <v>600</v>
      </c>
      <c r="E27" s="21">
        <v>1409926.87</v>
      </c>
    </row>
    <row r="28" spans="1:5" ht="28.5" customHeight="1">
      <c r="A28" s="84" t="s">
        <v>22</v>
      </c>
      <c r="B28" s="26"/>
      <c r="C28" s="85" t="s">
        <v>23</v>
      </c>
      <c r="D28" s="45"/>
      <c r="E28" s="21"/>
    </row>
    <row r="29" spans="1:5" ht="15.75" customHeight="1">
      <c r="A29" s="90" t="s">
        <v>24</v>
      </c>
      <c r="B29" s="26"/>
      <c r="C29" s="32" t="s">
        <v>25</v>
      </c>
      <c r="D29" s="45"/>
      <c r="E29" s="21"/>
    </row>
    <row r="30" spans="1:5" ht="48" customHeight="1">
      <c r="A30" s="33" t="s">
        <v>26</v>
      </c>
      <c r="B30" s="26"/>
      <c r="C30" s="28"/>
      <c r="D30" s="45">
        <v>100</v>
      </c>
      <c r="E30" s="21">
        <v>10616647.84</v>
      </c>
    </row>
    <row r="31" spans="1:5" ht="27.75" customHeight="1">
      <c r="A31" s="31" t="s">
        <v>27</v>
      </c>
      <c r="B31" s="26"/>
      <c r="C31" s="28"/>
      <c r="D31" s="45">
        <v>200</v>
      </c>
      <c r="E31" s="21">
        <v>993934.77</v>
      </c>
    </row>
    <row r="32" spans="1:5" ht="17.25" customHeight="1">
      <c r="A32" s="66" t="s">
        <v>28</v>
      </c>
      <c r="B32" s="26"/>
      <c r="C32" s="28"/>
      <c r="D32" s="45">
        <v>800</v>
      </c>
      <c r="E32" s="21">
        <v>205424.92</v>
      </c>
    </row>
    <row r="33" spans="1:5" ht="16.5" customHeight="1">
      <c r="A33" s="90" t="s">
        <v>29</v>
      </c>
      <c r="B33" s="26"/>
      <c r="C33" s="85" t="s">
        <v>30</v>
      </c>
      <c r="D33" s="45"/>
      <c r="E33" s="21"/>
    </row>
    <row r="34" spans="1:5" ht="26.25" customHeight="1">
      <c r="A34" s="31" t="s">
        <v>27</v>
      </c>
      <c r="B34" s="26"/>
      <c r="C34" s="85"/>
      <c r="D34" s="45">
        <v>200</v>
      </c>
      <c r="E34" s="21">
        <v>343745</v>
      </c>
    </row>
    <row r="35" spans="1:5" ht="16.5" customHeight="1">
      <c r="A35" s="31" t="s">
        <v>20</v>
      </c>
      <c r="B35" s="26"/>
      <c r="C35" s="85"/>
      <c r="D35" s="45">
        <v>300</v>
      </c>
      <c r="E35" s="21">
        <v>60000</v>
      </c>
    </row>
    <row r="36" spans="1:5" ht="24.75" customHeight="1">
      <c r="A36" s="27" t="s">
        <v>12</v>
      </c>
      <c r="B36" s="26"/>
      <c r="C36" s="28"/>
      <c r="D36" s="45">
        <v>600</v>
      </c>
      <c r="E36" s="21">
        <v>15624</v>
      </c>
    </row>
    <row r="37" spans="1:5" ht="24">
      <c r="A37" s="65" t="s">
        <v>31</v>
      </c>
      <c r="B37" s="19"/>
      <c r="C37" s="24" t="s">
        <v>32</v>
      </c>
      <c r="D37" s="48"/>
      <c r="E37" s="21"/>
    </row>
    <row r="38" spans="1:5" ht="16.5" customHeight="1">
      <c r="A38" s="91" t="s">
        <v>29</v>
      </c>
      <c r="B38" s="19"/>
      <c r="C38" s="24" t="s">
        <v>33</v>
      </c>
      <c r="D38" s="48"/>
      <c r="E38" s="21"/>
    </row>
    <row r="39" spans="1:5" ht="38.25" customHeight="1">
      <c r="A39" s="27" t="s">
        <v>369</v>
      </c>
      <c r="B39" s="26"/>
      <c r="C39" s="24"/>
      <c r="D39" s="45">
        <v>600</v>
      </c>
      <c r="E39" s="21">
        <v>8072635.7300000004</v>
      </c>
    </row>
    <row r="40" spans="1:5" ht="38.25" customHeight="1">
      <c r="A40" s="121" t="s">
        <v>464</v>
      </c>
      <c r="B40" s="3"/>
      <c r="C40" s="24" t="s">
        <v>465</v>
      </c>
      <c r="D40" s="21"/>
      <c r="E40" s="21"/>
    </row>
    <row r="41" spans="1:5" ht="29.25" customHeight="1">
      <c r="A41" s="27" t="s">
        <v>49</v>
      </c>
      <c r="B41" s="24"/>
      <c r="C41" s="3"/>
      <c r="D41" s="45">
        <v>600</v>
      </c>
      <c r="E41" s="21">
        <v>1094138.08</v>
      </c>
    </row>
    <row r="42" spans="1:5" ht="40.5" customHeight="1">
      <c r="A42" s="34" t="s">
        <v>34</v>
      </c>
      <c r="B42" s="34"/>
      <c r="C42" s="35" t="s">
        <v>35</v>
      </c>
      <c r="D42" s="78" t="s">
        <v>36</v>
      </c>
      <c r="E42" s="21"/>
    </row>
    <row r="43" spans="1:5" ht="18.75" customHeight="1">
      <c r="A43" s="31" t="s">
        <v>20</v>
      </c>
      <c r="B43" s="31"/>
      <c r="C43" s="37" t="s">
        <v>36</v>
      </c>
      <c r="D43" s="78">
        <v>300</v>
      </c>
      <c r="E43" s="21">
        <v>134072.72</v>
      </c>
    </row>
    <row r="44" spans="1:5" ht="38.25" customHeight="1">
      <c r="A44" s="34" t="s">
        <v>37</v>
      </c>
      <c r="B44" s="34"/>
      <c r="C44" s="35" t="s">
        <v>38</v>
      </c>
      <c r="D44" s="78" t="s">
        <v>36</v>
      </c>
      <c r="E44" s="21"/>
    </row>
    <row r="45" spans="1:5" ht="22.5" customHeight="1">
      <c r="A45" s="31" t="s">
        <v>20</v>
      </c>
      <c r="B45" s="31"/>
      <c r="C45" s="37" t="s">
        <v>36</v>
      </c>
      <c r="D45" s="78">
        <v>300</v>
      </c>
      <c r="E45" s="21">
        <v>17792895.300000001</v>
      </c>
    </row>
    <row r="46" spans="1:5" ht="38.25" customHeight="1">
      <c r="A46" s="34" t="s">
        <v>39</v>
      </c>
      <c r="B46" s="34"/>
      <c r="C46" s="35" t="s">
        <v>40</v>
      </c>
      <c r="D46" s="78" t="s">
        <v>36</v>
      </c>
      <c r="E46" s="21"/>
    </row>
    <row r="47" spans="1:5" ht="30" customHeight="1">
      <c r="A47" s="31" t="s">
        <v>27</v>
      </c>
      <c r="B47" s="31"/>
      <c r="C47" s="35"/>
      <c r="D47" s="78">
        <v>200</v>
      </c>
      <c r="E47" s="21">
        <v>6679662.6200000001</v>
      </c>
    </row>
    <row r="48" spans="1:5" ht="21" customHeight="1">
      <c r="A48" s="31" t="s">
        <v>20</v>
      </c>
      <c r="B48" s="31"/>
      <c r="C48" s="37" t="s">
        <v>36</v>
      </c>
      <c r="D48" s="78">
        <v>300</v>
      </c>
      <c r="E48" s="21">
        <v>6196337.8099999996</v>
      </c>
    </row>
    <row r="49" spans="1:5" ht="28.5" customHeight="1">
      <c r="A49" s="34" t="s">
        <v>41</v>
      </c>
      <c r="B49" s="34"/>
      <c r="C49" s="35" t="s">
        <v>42</v>
      </c>
      <c r="D49" s="78" t="s">
        <v>36</v>
      </c>
      <c r="E49" s="21"/>
    </row>
    <row r="50" spans="1:5" ht="22.5" customHeight="1">
      <c r="A50" s="31" t="s">
        <v>27</v>
      </c>
      <c r="B50" s="31"/>
      <c r="C50" s="35"/>
      <c r="D50" s="78">
        <v>200</v>
      </c>
      <c r="E50" s="21">
        <v>488.12</v>
      </c>
    </row>
    <row r="51" spans="1:5" ht="22.5" customHeight="1">
      <c r="A51" s="31" t="s">
        <v>20</v>
      </c>
      <c r="B51" s="31"/>
      <c r="C51" s="37" t="s">
        <v>36</v>
      </c>
      <c r="D51" s="78">
        <v>300</v>
      </c>
      <c r="E51" s="21">
        <v>1535660.8</v>
      </c>
    </row>
    <row r="52" spans="1:5" ht="30" customHeight="1">
      <c r="A52" s="27" t="s">
        <v>12</v>
      </c>
      <c r="B52" s="27"/>
      <c r="C52" s="37"/>
      <c r="D52" s="78">
        <v>600</v>
      </c>
      <c r="E52" s="21">
        <v>600966</v>
      </c>
    </row>
    <row r="53" spans="1:5" ht="38.25" customHeight="1">
      <c r="A53" s="34" t="s">
        <v>43</v>
      </c>
      <c r="B53" s="34"/>
      <c r="C53" s="35" t="s">
        <v>44</v>
      </c>
      <c r="D53" s="78" t="s">
        <v>36</v>
      </c>
      <c r="E53" s="21"/>
    </row>
    <row r="54" spans="1:5" ht="27.75" customHeight="1">
      <c r="A54" s="27" t="s">
        <v>12</v>
      </c>
      <c r="B54" s="27"/>
      <c r="C54" s="37" t="s">
        <v>36</v>
      </c>
      <c r="D54" s="78">
        <v>600</v>
      </c>
      <c r="E54" s="21">
        <v>788784.42</v>
      </c>
    </row>
    <row r="55" spans="1:5" ht="28.5" customHeight="1">
      <c r="A55" s="34" t="s">
        <v>45</v>
      </c>
      <c r="B55" s="34"/>
      <c r="C55" s="35" t="s">
        <v>46</v>
      </c>
      <c r="D55" s="78" t="s">
        <v>36</v>
      </c>
      <c r="E55" s="21"/>
    </row>
    <row r="56" spans="1:5" ht="27" customHeight="1">
      <c r="A56" s="27" t="s">
        <v>12</v>
      </c>
      <c r="B56" s="27"/>
      <c r="C56" s="37" t="s">
        <v>36</v>
      </c>
      <c r="D56" s="78">
        <v>600</v>
      </c>
      <c r="E56" s="21">
        <v>209090829</v>
      </c>
    </row>
    <row r="57" spans="1:5" ht="27" customHeight="1">
      <c r="A57" s="34" t="s">
        <v>47</v>
      </c>
      <c r="B57" s="34"/>
      <c r="C57" s="35" t="s">
        <v>48</v>
      </c>
      <c r="D57" s="78" t="s">
        <v>36</v>
      </c>
      <c r="E57" s="21"/>
    </row>
    <row r="58" spans="1:5" ht="26.25" customHeight="1">
      <c r="A58" s="33" t="s">
        <v>49</v>
      </c>
      <c r="B58" s="33"/>
      <c r="C58" s="37" t="s">
        <v>36</v>
      </c>
      <c r="D58" s="78">
        <v>600</v>
      </c>
      <c r="E58" s="21">
        <v>12424818</v>
      </c>
    </row>
    <row r="59" spans="1:5" ht="25.5" customHeight="1">
      <c r="A59" s="34" t="s">
        <v>50</v>
      </c>
      <c r="B59" s="34"/>
      <c r="C59" s="35" t="s">
        <v>51</v>
      </c>
      <c r="D59" s="78" t="s">
        <v>36</v>
      </c>
      <c r="E59" s="21"/>
    </row>
    <row r="60" spans="1:5" ht="29.25" customHeight="1">
      <c r="A60" s="33" t="s">
        <v>49</v>
      </c>
      <c r="B60" s="33"/>
      <c r="C60" s="37" t="s">
        <v>36</v>
      </c>
      <c r="D60" s="78">
        <v>600</v>
      </c>
      <c r="E60" s="21">
        <v>153351630</v>
      </c>
    </row>
    <row r="61" spans="1:5" ht="25.5" customHeight="1">
      <c r="A61" s="22" t="s">
        <v>425</v>
      </c>
      <c r="B61" s="22"/>
      <c r="C61" s="35" t="s">
        <v>424</v>
      </c>
      <c r="D61" s="110"/>
      <c r="E61" s="21"/>
    </row>
    <row r="62" spans="1:5" ht="29.25" customHeight="1">
      <c r="A62" s="33" t="s">
        <v>49</v>
      </c>
      <c r="B62" s="33"/>
      <c r="C62" s="37"/>
      <c r="D62" s="110">
        <v>600</v>
      </c>
      <c r="E62" s="21">
        <v>6219395</v>
      </c>
    </row>
    <row r="63" spans="1:5" ht="39.75" customHeight="1">
      <c r="A63" s="22" t="s">
        <v>428</v>
      </c>
      <c r="B63" s="37"/>
      <c r="C63" s="35" t="s">
        <v>429</v>
      </c>
      <c r="D63" s="78"/>
      <c r="E63" s="21"/>
    </row>
    <row r="64" spans="1:5" ht="30.75" customHeight="1">
      <c r="A64" s="33" t="s">
        <v>49</v>
      </c>
      <c r="B64" s="37"/>
      <c r="C64" s="37"/>
      <c r="D64" s="78">
        <v>600</v>
      </c>
      <c r="E64" s="21">
        <v>14775915</v>
      </c>
    </row>
    <row r="65" spans="1:5" ht="37.5" customHeight="1">
      <c r="A65" s="22" t="s">
        <v>513</v>
      </c>
      <c r="B65" s="37"/>
      <c r="C65" s="35" t="s">
        <v>448</v>
      </c>
      <c r="D65" s="78"/>
      <c r="E65" s="21"/>
    </row>
    <row r="66" spans="1:5" ht="30.75" customHeight="1">
      <c r="A66" s="33" t="s">
        <v>49</v>
      </c>
      <c r="B66" s="37"/>
      <c r="C66" s="37"/>
      <c r="D66" s="78">
        <v>600</v>
      </c>
      <c r="E66" s="21">
        <v>12960682.23</v>
      </c>
    </row>
    <row r="67" spans="1:5" ht="56.25" customHeight="1">
      <c r="A67" s="40" t="s">
        <v>397</v>
      </c>
      <c r="B67" s="26" t="s">
        <v>66</v>
      </c>
      <c r="C67" s="18" t="s">
        <v>65</v>
      </c>
      <c r="D67" s="43"/>
      <c r="E67" s="20">
        <f>SUM(E68:E74)</f>
        <v>55000</v>
      </c>
    </row>
    <row r="68" spans="1:5" ht="36.75" customHeight="1">
      <c r="A68" s="84" t="s">
        <v>69</v>
      </c>
      <c r="B68" s="26"/>
      <c r="C68" s="85" t="s">
        <v>70</v>
      </c>
      <c r="D68" s="43"/>
      <c r="E68" s="21"/>
    </row>
    <row r="69" spans="1:5" ht="18.75" customHeight="1">
      <c r="A69" s="86" t="s">
        <v>67</v>
      </c>
      <c r="B69" s="26"/>
      <c r="C69" s="89" t="s">
        <v>71</v>
      </c>
      <c r="D69" s="43"/>
      <c r="E69" s="21"/>
    </row>
    <row r="70" spans="1:5" ht="24.75" customHeight="1">
      <c r="A70" s="33" t="s">
        <v>49</v>
      </c>
      <c r="B70" s="26"/>
      <c r="C70" s="28"/>
      <c r="D70" s="43">
        <v>600</v>
      </c>
      <c r="E70" s="21">
        <v>3000</v>
      </c>
    </row>
    <row r="71" spans="1:5" ht="27.75" customHeight="1">
      <c r="A71" s="84" t="s">
        <v>73</v>
      </c>
      <c r="B71" s="26"/>
      <c r="C71" s="85" t="s">
        <v>74</v>
      </c>
      <c r="D71" s="43"/>
      <c r="E71" s="21"/>
    </row>
    <row r="72" spans="1:5" ht="18.75" customHeight="1">
      <c r="A72" s="86" t="s">
        <v>67</v>
      </c>
      <c r="B72" s="26"/>
      <c r="C72" s="89" t="s">
        <v>75</v>
      </c>
      <c r="D72" s="43"/>
      <c r="E72" s="21"/>
    </row>
    <row r="73" spans="1:5" ht="26.25" customHeight="1">
      <c r="A73" s="31" t="s">
        <v>27</v>
      </c>
      <c r="B73" s="26"/>
      <c r="C73" s="89"/>
      <c r="D73" s="43">
        <v>200</v>
      </c>
      <c r="E73" s="21">
        <v>7000</v>
      </c>
    </row>
    <row r="74" spans="1:5" ht="27.75" customHeight="1">
      <c r="A74" s="33" t="s">
        <v>378</v>
      </c>
      <c r="B74" s="3"/>
      <c r="C74" s="28"/>
      <c r="D74" s="43">
        <v>600</v>
      </c>
      <c r="E74" s="21">
        <v>45000</v>
      </c>
    </row>
    <row r="75" spans="1:5" ht="31.5" customHeight="1">
      <c r="A75" s="44" t="s">
        <v>410</v>
      </c>
      <c r="B75" s="26"/>
      <c r="C75" s="18" t="s">
        <v>76</v>
      </c>
      <c r="D75" s="45"/>
      <c r="E75" s="20">
        <f xml:space="preserve"> E76+E81+E104</f>
        <v>6887300</v>
      </c>
    </row>
    <row r="76" spans="1:5" ht="31.5" customHeight="1">
      <c r="A76" s="99" t="s">
        <v>121</v>
      </c>
      <c r="B76" s="26"/>
      <c r="C76" s="18" t="s">
        <v>122</v>
      </c>
      <c r="D76" s="45"/>
      <c r="E76" s="20">
        <f>SUM(E79:E80)</f>
        <v>62117.75</v>
      </c>
    </row>
    <row r="77" spans="1:5" ht="43.5" customHeight="1">
      <c r="A77" s="84" t="s">
        <v>123</v>
      </c>
      <c r="B77" s="26"/>
      <c r="C77" s="85" t="s">
        <v>124</v>
      </c>
      <c r="D77" s="45"/>
      <c r="E77" s="83"/>
    </row>
    <row r="78" spans="1:5" ht="27.75" customHeight="1">
      <c r="A78" s="84" t="s">
        <v>125</v>
      </c>
      <c r="B78" s="26"/>
      <c r="C78" s="85" t="s">
        <v>126</v>
      </c>
      <c r="D78" s="45"/>
      <c r="E78" s="83"/>
    </row>
    <row r="79" spans="1:5" ht="15.75" customHeight="1">
      <c r="A79" s="86" t="s">
        <v>389</v>
      </c>
      <c r="B79" s="26"/>
      <c r="C79" s="85"/>
      <c r="D79" s="45">
        <v>300</v>
      </c>
      <c r="E79" s="100">
        <v>1546.5</v>
      </c>
    </row>
    <row r="80" spans="1:5" ht="24.6">
      <c r="A80" s="33" t="s">
        <v>378</v>
      </c>
      <c r="B80" s="93"/>
      <c r="C80" s="93"/>
      <c r="D80" s="111">
        <v>600</v>
      </c>
      <c r="E80" s="114">
        <v>60571.25</v>
      </c>
    </row>
    <row r="81" spans="1:5" ht="41.25" customHeight="1">
      <c r="A81" s="51" t="s">
        <v>411</v>
      </c>
      <c r="B81" s="26"/>
      <c r="C81" s="47" t="s">
        <v>127</v>
      </c>
      <c r="D81" s="45"/>
      <c r="E81" s="20">
        <f>SUM(E82:E102)</f>
        <v>6414499.25</v>
      </c>
    </row>
    <row r="82" spans="1:5" ht="36" customHeight="1">
      <c r="A82" s="84" t="s">
        <v>380</v>
      </c>
      <c r="B82" s="41"/>
      <c r="C82" s="85" t="s">
        <v>128</v>
      </c>
      <c r="D82" s="43"/>
      <c r="E82" s="21"/>
    </row>
    <row r="83" spans="1:5" ht="27" customHeight="1">
      <c r="A83" s="84" t="s">
        <v>129</v>
      </c>
      <c r="B83" s="42"/>
      <c r="C83" s="85" t="s">
        <v>130</v>
      </c>
      <c r="D83" s="43"/>
      <c r="E83" s="21"/>
    </row>
    <row r="84" spans="1:5" ht="28.5" customHeight="1">
      <c r="A84" s="33" t="s">
        <v>378</v>
      </c>
      <c r="B84" s="93"/>
      <c r="C84" s="93"/>
      <c r="D84" s="117">
        <v>600</v>
      </c>
      <c r="E84" s="21">
        <v>6014</v>
      </c>
    </row>
    <row r="85" spans="1:5" ht="24">
      <c r="A85" s="22" t="s">
        <v>133</v>
      </c>
      <c r="B85" s="41"/>
      <c r="C85" s="85" t="s">
        <v>379</v>
      </c>
      <c r="D85" s="43"/>
      <c r="E85" s="21"/>
    </row>
    <row r="86" spans="1:5" ht="36">
      <c r="A86" s="84" t="s">
        <v>131</v>
      </c>
      <c r="B86" s="41"/>
      <c r="C86" s="85" t="s">
        <v>363</v>
      </c>
      <c r="D86" s="43"/>
      <c r="E86" s="21"/>
    </row>
    <row r="87" spans="1:5" ht="24">
      <c r="A87" s="33" t="s">
        <v>378</v>
      </c>
      <c r="B87" s="41"/>
      <c r="C87" s="89"/>
      <c r="D87" s="43">
        <v>600</v>
      </c>
      <c r="E87" s="21">
        <v>2232</v>
      </c>
    </row>
    <row r="88" spans="1:5" ht="49.5" customHeight="1">
      <c r="A88" s="84" t="s">
        <v>132</v>
      </c>
      <c r="B88" s="41"/>
      <c r="C88" s="85" t="s">
        <v>362</v>
      </c>
      <c r="D88" s="43"/>
      <c r="E88" s="21"/>
    </row>
    <row r="89" spans="1:5" ht="29.25" customHeight="1">
      <c r="A89" s="33" t="s">
        <v>49</v>
      </c>
      <c r="B89" s="41"/>
      <c r="C89" s="89"/>
      <c r="D89" s="43">
        <v>600</v>
      </c>
      <c r="E89" s="21">
        <v>299513.75</v>
      </c>
    </row>
    <row r="90" spans="1:5" ht="24.75" customHeight="1">
      <c r="A90" s="84" t="s">
        <v>129</v>
      </c>
      <c r="B90" s="41"/>
      <c r="C90" s="89" t="s">
        <v>361</v>
      </c>
      <c r="D90" s="43"/>
      <c r="E90" s="21"/>
    </row>
    <row r="91" spans="1:5" ht="27" customHeight="1">
      <c r="A91" s="33" t="s">
        <v>49</v>
      </c>
      <c r="B91" s="54"/>
      <c r="C91" s="52"/>
      <c r="D91" s="53">
        <v>600</v>
      </c>
      <c r="E91" s="21">
        <v>1035385</v>
      </c>
    </row>
    <row r="92" spans="1:5" ht="54" customHeight="1">
      <c r="A92" s="34" t="s">
        <v>134</v>
      </c>
      <c r="B92" s="54"/>
      <c r="C92" s="35" t="s">
        <v>135</v>
      </c>
      <c r="D92" s="53"/>
      <c r="E92" s="21"/>
    </row>
    <row r="93" spans="1:5" ht="24">
      <c r="A93" s="33" t="s">
        <v>49</v>
      </c>
      <c r="B93" s="54"/>
      <c r="C93" s="52"/>
      <c r="D93" s="53">
        <v>600</v>
      </c>
      <c r="E93" s="21">
        <v>621862.5</v>
      </c>
    </row>
    <row r="94" spans="1:5" ht="48">
      <c r="A94" s="34" t="s">
        <v>136</v>
      </c>
      <c r="B94" s="54"/>
      <c r="C94" s="35" t="s">
        <v>137</v>
      </c>
      <c r="D94" s="53"/>
      <c r="E94" s="21"/>
    </row>
    <row r="95" spans="1:5" ht="24">
      <c r="A95" s="33" t="s">
        <v>49</v>
      </c>
      <c r="B95" s="54"/>
      <c r="C95" s="52"/>
      <c r="D95" s="53">
        <v>600</v>
      </c>
      <c r="E95" s="21">
        <v>1933257</v>
      </c>
    </row>
    <row r="96" spans="1:5" ht="48">
      <c r="A96" s="34" t="s">
        <v>138</v>
      </c>
      <c r="B96" s="54"/>
      <c r="C96" s="35" t="s">
        <v>139</v>
      </c>
      <c r="D96" s="53"/>
      <c r="E96" s="21"/>
    </row>
    <row r="97" spans="1:5" ht="15.75" customHeight="1">
      <c r="A97" s="31" t="s">
        <v>20</v>
      </c>
      <c r="B97" s="54"/>
      <c r="C97" s="52"/>
      <c r="D97" s="53">
        <v>300</v>
      </c>
      <c r="E97" s="21">
        <v>1609520</v>
      </c>
    </row>
    <row r="98" spans="1:5" ht="24">
      <c r="A98" s="33" t="s">
        <v>49</v>
      </c>
      <c r="B98" s="54"/>
      <c r="C98" s="52"/>
      <c r="D98" s="53">
        <v>600</v>
      </c>
      <c r="E98" s="21">
        <v>541455</v>
      </c>
    </row>
    <row r="99" spans="1:5" ht="36">
      <c r="A99" s="34" t="s">
        <v>140</v>
      </c>
      <c r="B99" s="54"/>
      <c r="C99" s="35" t="s">
        <v>141</v>
      </c>
      <c r="D99" s="53"/>
      <c r="E99" s="21"/>
    </row>
    <row r="100" spans="1:5" ht="16.5" customHeight="1">
      <c r="A100" s="31" t="s">
        <v>20</v>
      </c>
      <c r="B100" s="54"/>
      <c r="C100" s="52"/>
      <c r="D100" s="53">
        <v>300</v>
      </c>
      <c r="E100" s="21">
        <v>303880</v>
      </c>
    </row>
    <row r="101" spans="1:5" ht="27" customHeight="1">
      <c r="A101" s="29" t="s">
        <v>142</v>
      </c>
      <c r="B101" s="54"/>
      <c r="C101" s="52" t="s">
        <v>143</v>
      </c>
      <c r="D101" s="53"/>
      <c r="E101" s="21"/>
    </row>
    <row r="102" spans="1:5" ht="24" customHeight="1">
      <c r="A102" s="33" t="s">
        <v>49</v>
      </c>
      <c r="B102" s="54"/>
      <c r="C102" s="52"/>
      <c r="D102" s="53">
        <v>600</v>
      </c>
      <c r="E102" s="21">
        <v>61380</v>
      </c>
    </row>
    <row r="103" spans="1:5">
      <c r="A103" s="33"/>
      <c r="B103" s="54"/>
      <c r="C103" s="52"/>
      <c r="D103" s="53"/>
      <c r="E103" s="21"/>
    </row>
    <row r="104" spans="1:5" ht="15" customHeight="1">
      <c r="A104" s="97" t="s">
        <v>144</v>
      </c>
      <c r="B104" s="28"/>
      <c r="C104" s="57" t="s">
        <v>145</v>
      </c>
      <c r="D104" s="80"/>
      <c r="E104" s="20">
        <f>SUM(E105:E107)</f>
        <v>410683</v>
      </c>
    </row>
    <row r="105" spans="1:5" ht="24">
      <c r="A105" s="22" t="s">
        <v>481</v>
      </c>
      <c r="B105" s="41"/>
      <c r="C105" s="24" t="s">
        <v>482</v>
      </c>
      <c r="D105" s="45"/>
      <c r="E105" s="21"/>
    </row>
    <row r="106" spans="1:5" ht="24">
      <c r="A106" s="33" t="s">
        <v>148</v>
      </c>
      <c r="B106" s="41"/>
      <c r="C106" s="28" t="s">
        <v>483</v>
      </c>
      <c r="D106" s="45"/>
      <c r="E106" s="21"/>
    </row>
    <row r="107" spans="1:5" ht="24">
      <c r="A107" s="33" t="s">
        <v>381</v>
      </c>
      <c r="B107" s="41"/>
      <c r="C107" s="28"/>
      <c r="D107" s="45">
        <v>600</v>
      </c>
      <c r="E107" s="21">
        <v>410683</v>
      </c>
    </row>
    <row r="108" spans="1:5" ht="40.5" customHeight="1">
      <c r="A108" s="60" t="s">
        <v>167</v>
      </c>
      <c r="B108" s="28"/>
      <c r="C108" s="57" t="s">
        <v>168</v>
      </c>
      <c r="D108" s="80"/>
      <c r="E108" s="20">
        <f>E109+E116+E121</f>
        <v>593172.55000000005</v>
      </c>
    </row>
    <row r="109" spans="1:5" ht="31.5" customHeight="1">
      <c r="A109" s="46" t="s">
        <v>169</v>
      </c>
      <c r="B109" s="23"/>
      <c r="C109" s="18" t="s">
        <v>170</v>
      </c>
      <c r="D109" s="45"/>
      <c r="E109" s="20">
        <f>SUM(E110:E115)</f>
        <v>439645.6</v>
      </c>
    </row>
    <row r="110" spans="1:5" ht="29.25" customHeight="1">
      <c r="A110" s="84" t="s">
        <v>172</v>
      </c>
      <c r="B110" s="41"/>
      <c r="C110" s="85" t="s">
        <v>173</v>
      </c>
      <c r="D110" s="43"/>
      <c r="E110" s="21"/>
    </row>
    <row r="111" spans="1:5" ht="16.5" customHeight="1">
      <c r="A111" s="86" t="s">
        <v>171</v>
      </c>
      <c r="B111" s="41"/>
      <c r="C111" s="89" t="s">
        <v>174</v>
      </c>
      <c r="D111" s="43"/>
      <c r="E111" s="21"/>
    </row>
    <row r="112" spans="1:5" ht="23.25" customHeight="1">
      <c r="A112" s="33" t="s">
        <v>49</v>
      </c>
      <c r="B112" s="26"/>
      <c r="C112" s="24"/>
      <c r="D112" s="45">
        <v>600</v>
      </c>
      <c r="E112" s="21">
        <v>27820</v>
      </c>
    </row>
    <row r="113" spans="1:5" ht="25.5" customHeight="1">
      <c r="A113" s="84" t="s">
        <v>175</v>
      </c>
      <c r="B113" s="26"/>
      <c r="C113" s="85" t="s">
        <v>176</v>
      </c>
      <c r="D113" s="45"/>
      <c r="E113" s="21"/>
    </row>
    <row r="114" spans="1:5" ht="17.25" customHeight="1">
      <c r="A114" s="86" t="s">
        <v>171</v>
      </c>
      <c r="B114" s="41"/>
      <c r="C114" s="89" t="s">
        <v>177</v>
      </c>
      <c r="D114" s="43"/>
      <c r="E114" s="21"/>
    </row>
    <row r="115" spans="1:5" ht="24">
      <c r="A115" s="33" t="s">
        <v>378</v>
      </c>
      <c r="B115" s="26"/>
      <c r="C115" s="24"/>
      <c r="D115" s="45">
        <v>600</v>
      </c>
      <c r="E115" s="21">
        <v>411825.6</v>
      </c>
    </row>
    <row r="116" spans="1:5" ht="40.5" customHeight="1">
      <c r="A116" s="99" t="s">
        <v>178</v>
      </c>
      <c r="B116" s="26"/>
      <c r="C116" s="18" t="s">
        <v>179</v>
      </c>
      <c r="D116" s="45"/>
      <c r="E116" s="20">
        <f>SUM(E117:E120)</f>
        <v>41984</v>
      </c>
    </row>
    <row r="117" spans="1:5" ht="51.75" customHeight="1">
      <c r="A117" s="84" t="s">
        <v>183</v>
      </c>
      <c r="B117" s="41"/>
      <c r="C117" s="85" t="s">
        <v>184</v>
      </c>
      <c r="D117" s="43"/>
      <c r="E117" s="21"/>
    </row>
    <row r="118" spans="1:5" ht="28.5" customHeight="1">
      <c r="A118" s="86" t="s">
        <v>182</v>
      </c>
      <c r="B118" s="41"/>
      <c r="C118" s="89" t="s">
        <v>485</v>
      </c>
      <c r="D118" s="43"/>
      <c r="E118" s="21"/>
    </row>
    <row r="119" spans="1:5" ht="28.5" customHeight="1">
      <c r="A119" s="31" t="s">
        <v>27</v>
      </c>
      <c r="B119" s="41"/>
      <c r="C119" s="89"/>
      <c r="D119" s="43">
        <v>200</v>
      </c>
      <c r="E119" s="21">
        <v>4000</v>
      </c>
    </row>
    <row r="120" spans="1:5" ht="24.75" customHeight="1">
      <c r="A120" s="33" t="s">
        <v>378</v>
      </c>
      <c r="B120" s="26"/>
      <c r="C120" s="28"/>
      <c r="D120" s="43">
        <v>600</v>
      </c>
      <c r="E120" s="21">
        <v>37984</v>
      </c>
    </row>
    <row r="121" spans="1:5" ht="38.25" customHeight="1">
      <c r="A121" s="99" t="s">
        <v>185</v>
      </c>
      <c r="B121" s="26" t="s">
        <v>66</v>
      </c>
      <c r="C121" s="18" t="s">
        <v>186</v>
      </c>
      <c r="D121" s="45"/>
      <c r="E121" s="20">
        <f>SUM(E122:E126)</f>
        <v>111542.95000000001</v>
      </c>
    </row>
    <row r="122" spans="1:5" ht="40.5" customHeight="1">
      <c r="A122" s="84" t="s">
        <v>191</v>
      </c>
      <c r="B122" s="41"/>
      <c r="C122" s="85" t="s">
        <v>192</v>
      </c>
      <c r="D122" s="43"/>
      <c r="E122" s="21"/>
    </row>
    <row r="123" spans="1:5" ht="24">
      <c r="A123" s="33" t="s">
        <v>49</v>
      </c>
      <c r="B123" s="26"/>
      <c r="C123" s="28"/>
      <c r="D123" s="45">
        <v>600</v>
      </c>
      <c r="E123" s="21">
        <v>90748.46</v>
      </c>
    </row>
    <row r="124" spans="1:5" ht="26.25" customHeight="1">
      <c r="A124" s="84" t="s">
        <v>193</v>
      </c>
      <c r="B124" s="41"/>
      <c r="C124" s="85" t="s">
        <v>194</v>
      </c>
      <c r="D124" s="43"/>
      <c r="E124" s="21"/>
    </row>
    <row r="125" spans="1:5" ht="36">
      <c r="A125" s="86" t="s">
        <v>195</v>
      </c>
      <c r="B125" s="41"/>
      <c r="C125" s="89" t="s">
        <v>196</v>
      </c>
      <c r="D125" s="43"/>
      <c r="E125" s="21"/>
    </row>
    <row r="126" spans="1:5" ht="23.25" customHeight="1">
      <c r="A126" s="33" t="s">
        <v>49</v>
      </c>
      <c r="B126" s="26"/>
      <c r="C126" s="28"/>
      <c r="D126" s="45">
        <v>600</v>
      </c>
      <c r="E126" s="21">
        <v>20794.490000000002</v>
      </c>
    </row>
    <row r="127" spans="1:5" ht="41.25" customHeight="1">
      <c r="A127" s="44" t="s">
        <v>416</v>
      </c>
      <c r="B127" s="26"/>
      <c r="C127" s="18" t="s">
        <v>197</v>
      </c>
      <c r="D127" s="45"/>
      <c r="E127" s="20">
        <f>E128</f>
        <v>985182.35</v>
      </c>
    </row>
    <row r="128" spans="1:5" ht="30.75" customHeight="1">
      <c r="A128" s="99" t="s">
        <v>235</v>
      </c>
      <c r="B128" s="26"/>
      <c r="C128" s="18" t="s">
        <v>236</v>
      </c>
      <c r="D128" s="45"/>
      <c r="E128" s="20">
        <f>SUM(E129:E139)</f>
        <v>985182.35</v>
      </c>
    </row>
    <row r="129" spans="1:5" ht="27.75" customHeight="1">
      <c r="A129" s="22" t="s">
        <v>237</v>
      </c>
      <c r="B129" s="41"/>
      <c r="C129" s="49" t="s">
        <v>238</v>
      </c>
      <c r="D129" s="43"/>
      <c r="E129" s="83"/>
    </row>
    <row r="130" spans="1:5" ht="18" customHeight="1">
      <c r="A130" s="33" t="s">
        <v>241</v>
      </c>
      <c r="B130" s="41"/>
      <c r="C130" s="61" t="s">
        <v>426</v>
      </c>
      <c r="D130" s="43"/>
      <c r="E130" s="83"/>
    </row>
    <row r="131" spans="1:5" ht="28.5" customHeight="1">
      <c r="A131" s="33" t="s">
        <v>381</v>
      </c>
      <c r="B131" s="41"/>
      <c r="C131" s="62"/>
      <c r="D131" s="43">
        <v>600</v>
      </c>
      <c r="E131" s="100">
        <v>102550</v>
      </c>
    </row>
    <row r="132" spans="1:5" ht="24.6">
      <c r="A132" s="84" t="s">
        <v>239</v>
      </c>
      <c r="B132" s="41"/>
      <c r="C132" s="64" t="s">
        <v>240</v>
      </c>
      <c r="D132" s="43"/>
      <c r="E132" s="83"/>
    </row>
    <row r="133" spans="1:5" ht="21.75" customHeight="1">
      <c r="A133" s="86" t="s">
        <v>241</v>
      </c>
      <c r="B133" s="41"/>
      <c r="C133" s="63" t="s">
        <v>242</v>
      </c>
      <c r="D133" s="43"/>
      <c r="E133" s="83"/>
    </row>
    <row r="134" spans="1:5" ht="27" customHeight="1">
      <c r="A134" s="33" t="s">
        <v>381</v>
      </c>
      <c r="B134" s="41"/>
      <c r="C134" s="63"/>
      <c r="D134" s="43">
        <v>600</v>
      </c>
      <c r="E134" s="100">
        <v>15000</v>
      </c>
    </row>
    <row r="135" spans="1:5" ht="42" customHeight="1">
      <c r="A135" s="31" t="s">
        <v>427</v>
      </c>
      <c r="B135" s="41"/>
      <c r="C135" s="64" t="s">
        <v>245</v>
      </c>
      <c r="D135" s="43"/>
      <c r="E135" s="100"/>
    </row>
    <row r="136" spans="1:5" ht="18.75" customHeight="1">
      <c r="A136" s="31" t="s">
        <v>241</v>
      </c>
      <c r="B136" s="41"/>
      <c r="C136" s="63" t="s">
        <v>246</v>
      </c>
      <c r="D136" s="43"/>
      <c r="E136" s="100"/>
    </row>
    <row r="137" spans="1:5" ht="27.75" customHeight="1">
      <c r="A137" s="33" t="s">
        <v>381</v>
      </c>
      <c r="B137" s="41"/>
      <c r="C137" s="63"/>
      <c r="D137" s="43">
        <v>600</v>
      </c>
      <c r="E137" s="100">
        <v>747772.4</v>
      </c>
    </row>
    <row r="138" spans="1:5" ht="41.25" customHeight="1">
      <c r="A138" s="29" t="s">
        <v>450</v>
      </c>
      <c r="B138" s="42"/>
      <c r="C138" s="24" t="s">
        <v>452</v>
      </c>
      <c r="D138" s="43"/>
      <c r="E138" s="100"/>
    </row>
    <row r="139" spans="1:5" ht="30.75" customHeight="1">
      <c r="A139" s="33" t="s">
        <v>381</v>
      </c>
      <c r="B139" s="41"/>
      <c r="C139" s="28"/>
      <c r="D139" s="43">
        <v>600</v>
      </c>
      <c r="E139" s="100">
        <v>119859.95</v>
      </c>
    </row>
    <row r="140" spans="1:5" ht="30.75" customHeight="1">
      <c r="A140" s="44" t="s">
        <v>265</v>
      </c>
      <c r="B140" s="26"/>
      <c r="C140" s="18" t="s">
        <v>266</v>
      </c>
      <c r="D140" s="45"/>
      <c r="E140" s="20">
        <f>E141</f>
        <v>130423</v>
      </c>
    </row>
    <row r="141" spans="1:5" ht="26.25" customHeight="1">
      <c r="A141" s="99" t="s">
        <v>267</v>
      </c>
      <c r="B141" s="26"/>
      <c r="C141" s="18" t="s">
        <v>268</v>
      </c>
      <c r="D141" s="45"/>
      <c r="E141" s="20">
        <f>SUM(E142:E144)</f>
        <v>130423</v>
      </c>
    </row>
    <row r="142" spans="1:5" ht="16.5" customHeight="1">
      <c r="A142" s="84" t="s">
        <v>269</v>
      </c>
      <c r="B142" s="42"/>
      <c r="C142" s="85" t="s">
        <v>270</v>
      </c>
      <c r="D142" s="79"/>
      <c r="E142" s="21"/>
    </row>
    <row r="143" spans="1:5" ht="16.5" customHeight="1">
      <c r="A143" s="86" t="s">
        <v>271</v>
      </c>
      <c r="B143" s="42"/>
      <c r="C143" s="89" t="s">
        <v>272</v>
      </c>
      <c r="D143" s="79"/>
      <c r="E143" s="21"/>
    </row>
    <row r="144" spans="1:5" ht="24" customHeight="1">
      <c r="A144" s="33" t="s">
        <v>49</v>
      </c>
      <c r="B144" s="16"/>
      <c r="C144" s="24"/>
      <c r="D144" s="6">
        <v>600</v>
      </c>
      <c r="E144" s="122">
        <v>130423</v>
      </c>
    </row>
    <row r="145" spans="1:5" ht="52.8">
      <c r="A145" s="44" t="s">
        <v>296</v>
      </c>
      <c r="B145" s="26"/>
      <c r="C145" s="18" t="s">
        <v>297</v>
      </c>
      <c r="D145" s="45"/>
      <c r="E145" s="20">
        <f>E146</f>
        <v>925103.5</v>
      </c>
    </row>
    <row r="146" spans="1:5" ht="36" customHeight="1">
      <c r="A146" s="99" t="s">
        <v>298</v>
      </c>
      <c r="B146" s="26"/>
      <c r="C146" s="18" t="s">
        <v>299</v>
      </c>
      <c r="D146" s="45"/>
      <c r="E146" s="20">
        <f>SUM(E147:E148)</f>
        <v>925103.5</v>
      </c>
    </row>
    <row r="147" spans="1:5" ht="24">
      <c r="A147" s="84" t="s">
        <v>300</v>
      </c>
      <c r="B147" s="26"/>
      <c r="C147" s="85" t="s">
        <v>301</v>
      </c>
      <c r="D147" s="45"/>
      <c r="E147" s="21"/>
    </row>
    <row r="148" spans="1:5" ht="24">
      <c r="A148" s="33" t="s">
        <v>49</v>
      </c>
      <c r="B148" s="26"/>
      <c r="C148" s="28"/>
      <c r="D148" s="45">
        <v>600</v>
      </c>
      <c r="E148" s="21">
        <v>925103.5</v>
      </c>
    </row>
    <row r="149" spans="1:5" ht="37.5" customHeight="1">
      <c r="A149" s="51" t="s">
        <v>396</v>
      </c>
      <c r="B149" s="23"/>
      <c r="C149" s="18" t="s">
        <v>314</v>
      </c>
      <c r="D149" s="45"/>
      <c r="E149" s="20">
        <f>SUM(E151:E161)</f>
        <v>8590680.3699999992</v>
      </c>
    </row>
    <row r="150" spans="1:5" ht="27" customHeight="1">
      <c r="A150" s="29" t="s">
        <v>316</v>
      </c>
      <c r="B150" s="23"/>
      <c r="C150" s="94" t="s">
        <v>317</v>
      </c>
      <c r="D150" s="45"/>
      <c r="E150" s="20"/>
    </row>
    <row r="151" spans="1:5" ht="25.5" customHeight="1">
      <c r="A151" s="31" t="s">
        <v>27</v>
      </c>
      <c r="B151" s="26"/>
      <c r="C151" s="52"/>
      <c r="D151" s="45">
        <v>200</v>
      </c>
      <c r="E151" s="21">
        <v>338876.7</v>
      </c>
    </row>
    <row r="152" spans="1:5" ht="19.5" customHeight="1">
      <c r="A152" s="31" t="s">
        <v>412</v>
      </c>
      <c r="B152" s="26"/>
      <c r="C152" s="52"/>
      <c r="D152" s="45">
        <v>800</v>
      </c>
      <c r="E152" s="21">
        <v>21883.54</v>
      </c>
    </row>
    <row r="153" spans="1:5" ht="15.75" customHeight="1">
      <c r="A153" s="29" t="s">
        <v>321</v>
      </c>
      <c r="B153" s="26"/>
      <c r="C153" s="94" t="s">
        <v>322</v>
      </c>
      <c r="D153" s="45"/>
      <c r="E153" s="21"/>
    </row>
    <row r="154" spans="1:5" ht="48">
      <c r="A154" s="33" t="s">
        <v>26</v>
      </c>
      <c r="B154" s="26"/>
      <c r="C154" s="24"/>
      <c r="D154" s="45">
        <v>100</v>
      </c>
      <c r="E154" s="101">
        <v>3268896.19</v>
      </c>
    </row>
    <row r="155" spans="1:5" ht="51.75" customHeight="1">
      <c r="A155" s="29" t="s">
        <v>328</v>
      </c>
      <c r="B155" s="26"/>
      <c r="C155" s="24" t="s">
        <v>329</v>
      </c>
      <c r="D155" s="45"/>
      <c r="E155" s="21"/>
    </row>
    <row r="156" spans="1:5" ht="50.25" customHeight="1">
      <c r="A156" s="38" t="s">
        <v>327</v>
      </c>
      <c r="B156" s="26"/>
      <c r="C156" s="39"/>
      <c r="D156" s="45">
        <v>100</v>
      </c>
      <c r="E156" s="101">
        <v>2677773.46</v>
      </c>
    </row>
    <row r="157" spans="1:5" ht="24">
      <c r="A157" s="31" t="s">
        <v>27</v>
      </c>
      <c r="B157" s="26"/>
      <c r="C157" s="39"/>
      <c r="D157" s="45">
        <v>200</v>
      </c>
      <c r="E157" s="101">
        <v>23669.81</v>
      </c>
    </row>
    <row r="158" spans="1:5" ht="20.25" customHeight="1">
      <c r="A158" s="31" t="s">
        <v>412</v>
      </c>
      <c r="B158" s="26"/>
      <c r="C158" s="39"/>
      <c r="D158" s="45">
        <v>800</v>
      </c>
      <c r="E158" s="21">
        <v>136.52000000000001</v>
      </c>
    </row>
    <row r="159" spans="1:5" ht="24">
      <c r="A159" s="34" t="s">
        <v>330</v>
      </c>
      <c r="B159" s="36"/>
      <c r="C159" s="35" t="s">
        <v>331</v>
      </c>
      <c r="D159" s="78" t="s">
        <v>36</v>
      </c>
      <c r="E159" s="21"/>
    </row>
    <row r="160" spans="1:5" ht="48">
      <c r="A160" s="33" t="s">
        <v>26</v>
      </c>
      <c r="B160" s="36"/>
      <c r="C160" s="37"/>
      <c r="D160" s="78">
        <v>100</v>
      </c>
      <c r="E160" s="123">
        <v>1976182.25</v>
      </c>
    </row>
    <row r="161" spans="1:5" ht="24">
      <c r="A161" s="31" t="s">
        <v>27</v>
      </c>
      <c r="B161" s="36"/>
      <c r="C161" s="37" t="s">
        <v>36</v>
      </c>
      <c r="D161" s="78">
        <v>200</v>
      </c>
      <c r="E161" s="21">
        <v>283261.90000000002</v>
      </c>
    </row>
    <row r="162" spans="1:5" ht="30.75" customHeight="1">
      <c r="A162" s="102" t="s">
        <v>401</v>
      </c>
      <c r="B162" s="103" t="s">
        <v>82</v>
      </c>
      <c r="C162" s="13"/>
      <c r="D162" s="77"/>
      <c r="E162" s="20">
        <f>E163+E255+E254+E251</f>
        <v>248429244.71999997</v>
      </c>
    </row>
    <row r="163" spans="1:5" ht="25.5" customHeight="1">
      <c r="A163" s="44" t="s">
        <v>410</v>
      </c>
      <c r="B163" s="26"/>
      <c r="C163" s="18" t="s">
        <v>76</v>
      </c>
      <c r="D163" s="45"/>
      <c r="E163" s="20">
        <f>E164+E236+E240+E244</f>
        <v>247891638.89999998</v>
      </c>
    </row>
    <row r="164" spans="1:5" ht="29.25" customHeight="1">
      <c r="A164" s="99" t="s">
        <v>398</v>
      </c>
      <c r="B164" s="26"/>
      <c r="C164" s="47" t="s">
        <v>77</v>
      </c>
      <c r="D164" s="45"/>
      <c r="E164" s="20">
        <f>SUM(E166:E235)</f>
        <v>246893765.89999998</v>
      </c>
    </row>
    <row r="165" spans="1:5" ht="24">
      <c r="A165" s="84" t="s">
        <v>78</v>
      </c>
      <c r="B165" s="26"/>
      <c r="C165" s="85" t="s">
        <v>79</v>
      </c>
      <c r="D165" s="45"/>
      <c r="E165" s="21"/>
    </row>
    <row r="166" spans="1:5" ht="14.25" customHeight="1">
      <c r="A166" s="29" t="s">
        <v>80</v>
      </c>
      <c r="B166" s="19"/>
      <c r="C166" s="24" t="s">
        <v>81</v>
      </c>
      <c r="D166" s="48"/>
      <c r="E166" s="21"/>
    </row>
    <row r="167" spans="1:5" ht="24">
      <c r="A167" s="31" t="s">
        <v>27</v>
      </c>
      <c r="B167" s="26"/>
      <c r="C167" s="24"/>
      <c r="D167" s="45">
        <v>200</v>
      </c>
      <c r="E167" s="21">
        <v>51383.17</v>
      </c>
    </row>
    <row r="168" spans="1:5">
      <c r="A168" s="31" t="s">
        <v>20</v>
      </c>
      <c r="B168" s="3"/>
      <c r="C168" s="28"/>
      <c r="D168" s="45">
        <v>300</v>
      </c>
      <c r="E168" s="21">
        <v>3427543.95</v>
      </c>
    </row>
    <row r="169" spans="1:5" ht="15.75" customHeight="1">
      <c r="A169" s="92" t="s">
        <v>83</v>
      </c>
      <c r="B169" s="19"/>
      <c r="C169" s="85" t="s">
        <v>84</v>
      </c>
      <c r="D169" s="48"/>
      <c r="E169" s="21"/>
    </row>
    <row r="170" spans="1:5" ht="15.75" customHeight="1">
      <c r="A170" s="88" t="s">
        <v>85</v>
      </c>
      <c r="B170" s="19"/>
      <c r="C170" s="89" t="s">
        <v>86</v>
      </c>
      <c r="D170" s="48"/>
      <c r="E170" s="21"/>
    </row>
    <row r="171" spans="1:5" ht="24">
      <c r="A171" s="31" t="s">
        <v>27</v>
      </c>
      <c r="B171" s="19"/>
      <c r="C171" s="89"/>
      <c r="D171" s="48"/>
      <c r="E171" s="21"/>
    </row>
    <row r="172" spans="1:5" ht="24">
      <c r="A172" s="33" t="s">
        <v>49</v>
      </c>
      <c r="B172" s="26"/>
      <c r="C172" s="28"/>
      <c r="D172" s="45">
        <v>600</v>
      </c>
      <c r="E172" s="21">
        <v>350000</v>
      </c>
    </row>
    <row r="173" spans="1:5" ht="18" customHeight="1">
      <c r="A173" s="92" t="s">
        <v>87</v>
      </c>
      <c r="B173" s="26"/>
      <c r="C173" s="85" t="s">
        <v>88</v>
      </c>
      <c r="D173" s="45"/>
      <c r="E173" s="21"/>
    </row>
    <row r="174" spans="1:5" ht="18" customHeight="1">
      <c r="A174" s="86" t="s">
        <v>85</v>
      </c>
      <c r="B174" s="26"/>
      <c r="C174" s="89" t="s">
        <v>89</v>
      </c>
      <c r="D174" s="45"/>
      <c r="E174" s="21"/>
    </row>
    <row r="175" spans="1:5" ht="24">
      <c r="A175" s="31" t="s">
        <v>27</v>
      </c>
      <c r="B175" s="26"/>
      <c r="C175" s="89"/>
      <c r="D175" s="45">
        <v>200</v>
      </c>
      <c r="E175" s="21">
        <v>18202.650000000001</v>
      </c>
    </row>
    <row r="176" spans="1:5">
      <c r="A176" s="31" t="s">
        <v>20</v>
      </c>
      <c r="B176" s="26"/>
      <c r="C176" s="89"/>
      <c r="D176" s="45">
        <v>300</v>
      </c>
      <c r="E176" s="21">
        <v>208168.05</v>
      </c>
    </row>
    <row r="177" spans="1:5" ht="63.75" customHeight="1">
      <c r="A177" s="34" t="s">
        <v>90</v>
      </c>
      <c r="B177" s="34"/>
      <c r="C177" s="35" t="s">
        <v>91</v>
      </c>
      <c r="D177" s="45"/>
      <c r="E177" s="21"/>
    </row>
    <row r="178" spans="1:5" ht="22.5" customHeight="1">
      <c r="A178" s="31" t="s">
        <v>27</v>
      </c>
      <c r="B178" s="31"/>
      <c r="C178" s="37"/>
      <c r="D178" s="45">
        <v>200</v>
      </c>
      <c r="E178" s="21">
        <v>9137.6</v>
      </c>
    </row>
    <row r="179" spans="1:5">
      <c r="A179" s="31" t="s">
        <v>20</v>
      </c>
      <c r="B179" s="31"/>
      <c r="C179" s="28"/>
      <c r="D179" s="45">
        <v>300</v>
      </c>
      <c r="E179" s="21">
        <v>609182.26</v>
      </c>
    </row>
    <row r="180" spans="1:5" ht="65.25" customHeight="1">
      <c r="A180" s="34" t="s">
        <v>92</v>
      </c>
      <c r="B180" s="34"/>
      <c r="C180" s="35" t="s">
        <v>93</v>
      </c>
      <c r="D180" s="45"/>
      <c r="E180" s="21"/>
    </row>
    <row r="181" spans="1:5" ht="21" customHeight="1">
      <c r="A181" s="31" t="s">
        <v>27</v>
      </c>
      <c r="B181" s="31"/>
      <c r="C181" s="37"/>
      <c r="D181" s="45">
        <v>200</v>
      </c>
      <c r="E181" s="21">
        <v>32143.79</v>
      </c>
    </row>
    <row r="182" spans="1:5">
      <c r="A182" s="31" t="s">
        <v>20</v>
      </c>
      <c r="B182" s="31"/>
      <c r="C182" s="28"/>
      <c r="D182" s="45">
        <v>300</v>
      </c>
      <c r="E182" s="21">
        <v>2129356.46</v>
      </c>
    </row>
    <row r="183" spans="1:5" ht="36">
      <c r="A183" s="34" t="s">
        <v>94</v>
      </c>
      <c r="B183" s="34"/>
      <c r="C183" s="35" t="s">
        <v>95</v>
      </c>
      <c r="D183" s="45"/>
      <c r="E183" s="21"/>
    </row>
    <row r="184" spans="1:5" ht="24">
      <c r="A184" s="31" t="s">
        <v>27</v>
      </c>
      <c r="B184" s="31"/>
      <c r="C184" s="37"/>
      <c r="D184" s="45">
        <v>200</v>
      </c>
      <c r="E184" s="21">
        <v>305822.31</v>
      </c>
    </row>
    <row r="185" spans="1:5" ht="15" customHeight="1">
      <c r="A185" s="31" t="s">
        <v>20</v>
      </c>
      <c r="B185" s="31"/>
      <c r="C185" s="28"/>
      <c r="D185" s="45">
        <v>300</v>
      </c>
      <c r="E185" s="21">
        <v>20468573.739999998</v>
      </c>
    </row>
    <row r="186" spans="1:5" ht="72">
      <c r="A186" s="34" t="s">
        <v>96</v>
      </c>
      <c r="B186" s="34"/>
      <c r="C186" s="35" t="s">
        <v>97</v>
      </c>
      <c r="D186" s="45"/>
      <c r="E186" s="21"/>
    </row>
    <row r="187" spans="1:5">
      <c r="A187" s="31" t="s">
        <v>20</v>
      </c>
      <c r="B187" s="31"/>
      <c r="C187" s="28"/>
      <c r="D187" s="45">
        <v>300</v>
      </c>
      <c r="E187" s="21">
        <v>248315.69</v>
      </c>
    </row>
    <row r="188" spans="1:5" ht="41.25" customHeight="1">
      <c r="A188" s="29" t="s">
        <v>431</v>
      </c>
      <c r="B188" s="31"/>
      <c r="C188" s="35" t="s">
        <v>430</v>
      </c>
      <c r="D188" s="45"/>
      <c r="E188" s="21"/>
    </row>
    <row r="189" spans="1:5" ht="14.25" customHeight="1">
      <c r="A189" s="31" t="s">
        <v>20</v>
      </c>
      <c r="B189" s="31"/>
      <c r="C189" s="28"/>
      <c r="D189" s="45">
        <v>300</v>
      </c>
      <c r="E189" s="21">
        <v>4333433.91</v>
      </c>
    </row>
    <row r="190" spans="1:5" ht="60">
      <c r="A190" s="34" t="s">
        <v>98</v>
      </c>
      <c r="B190" s="34"/>
      <c r="C190" s="35" t="s">
        <v>99</v>
      </c>
      <c r="D190" s="45"/>
      <c r="E190" s="21"/>
    </row>
    <row r="191" spans="1:5" ht="24">
      <c r="A191" s="31" t="s">
        <v>27</v>
      </c>
      <c r="B191" s="31"/>
      <c r="C191" s="37"/>
      <c r="D191" s="45">
        <v>200</v>
      </c>
      <c r="E191" s="21">
        <v>774.82</v>
      </c>
    </row>
    <row r="192" spans="1:5">
      <c r="A192" s="31" t="s">
        <v>20</v>
      </c>
      <c r="B192" s="31"/>
      <c r="C192" s="28"/>
      <c r="D192" s="45">
        <v>300</v>
      </c>
      <c r="E192" s="21">
        <v>10211165.07</v>
      </c>
    </row>
    <row r="193" spans="1:5" ht="60">
      <c r="A193" s="34" t="s">
        <v>100</v>
      </c>
      <c r="B193" s="34"/>
      <c r="C193" s="35" t="s">
        <v>101</v>
      </c>
      <c r="D193" s="45"/>
      <c r="E193" s="21"/>
    </row>
    <row r="194" spans="1:5" ht="24">
      <c r="A194" s="31" t="s">
        <v>27</v>
      </c>
      <c r="B194" s="34"/>
      <c r="C194" s="35"/>
      <c r="D194" s="45">
        <v>200</v>
      </c>
      <c r="E194" s="21">
        <v>231.38</v>
      </c>
    </row>
    <row r="195" spans="1:5" ht="15" customHeight="1">
      <c r="A195" s="31" t="s">
        <v>20</v>
      </c>
      <c r="B195" s="31"/>
      <c r="C195" s="28"/>
      <c r="D195" s="45">
        <v>300</v>
      </c>
      <c r="E195" s="21">
        <v>1063589.04</v>
      </c>
    </row>
    <row r="196" spans="1:5" ht="36.75" customHeight="1">
      <c r="A196" s="29" t="s">
        <v>505</v>
      </c>
      <c r="B196" s="31"/>
      <c r="C196" s="24" t="s">
        <v>504</v>
      </c>
      <c r="D196" s="45"/>
      <c r="E196" s="21"/>
    </row>
    <row r="197" spans="1:5" ht="18" customHeight="1">
      <c r="A197" s="31" t="s">
        <v>20</v>
      </c>
      <c r="B197" s="31"/>
      <c r="C197" s="28"/>
      <c r="D197" s="45">
        <v>300</v>
      </c>
      <c r="E197" s="21">
        <v>628.47</v>
      </c>
    </row>
    <row r="198" spans="1:5" ht="36.75" customHeight="1">
      <c r="A198" s="29" t="s">
        <v>507</v>
      </c>
      <c r="B198" s="29"/>
      <c r="C198" s="24" t="s">
        <v>506</v>
      </c>
      <c r="D198" s="45"/>
      <c r="E198" s="21"/>
    </row>
    <row r="199" spans="1:5" ht="18" customHeight="1">
      <c r="A199" s="31" t="s">
        <v>20</v>
      </c>
      <c r="B199" s="31"/>
      <c r="C199" s="28"/>
      <c r="D199" s="45">
        <v>300</v>
      </c>
      <c r="E199" s="21">
        <v>2873.39</v>
      </c>
    </row>
    <row r="200" spans="1:5" ht="24">
      <c r="A200" s="34" t="s">
        <v>102</v>
      </c>
      <c r="B200" s="34"/>
      <c r="C200" s="35" t="s">
        <v>103</v>
      </c>
      <c r="D200" s="45"/>
      <c r="E200" s="21"/>
    </row>
    <row r="201" spans="1:5" ht="26.25" customHeight="1">
      <c r="A201" s="31" t="s">
        <v>27</v>
      </c>
      <c r="B201" s="31"/>
      <c r="C201" s="37"/>
      <c r="D201" s="45">
        <v>200</v>
      </c>
      <c r="E201" s="21">
        <v>86244.02</v>
      </c>
    </row>
    <row r="202" spans="1:5" ht="15.75" customHeight="1">
      <c r="A202" s="31" t="s">
        <v>20</v>
      </c>
      <c r="B202" s="31"/>
      <c r="C202" s="28"/>
      <c r="D202" s="45">
        <v>300</v>
      </c>
      <c r="E202" s="21">
        <v>4779237.05</v>
      </c>
    </row>
    <row r="203" spans="1:5" ht="48">
      <c r="A203" s="34" t="s">
        <v>104</v>
      </c>
      <c r="B203" s="34"/>
      <c r="C203" s="35" t="s">
        <v>105</v>
      </c>
      <c r="D203" s="45"/>
      <c r="E203" s="21"/>
    </row>
    <row r="204" spans="1:5" ht="24">
      <c r="A204" s="31" t="s">
        <v>27</v>
      </c>
      <c r="B204" s="31"/>
      <c r="C204" s="37"/>
      <c r="D204" s="45">
        <v>200</v>
      </c>
      <c r="E204" s="21">
        <v>477850.94</v>
      </c>
    </row>
    <row r="205" spans="1:5" ht="16.5" customHeight="1">
      <c r="A205" s="31" t="s">
        <v>20</v>
      </c>
      <c r="B205" s="31"/>
      <c r="C205" s="28"/>
      <c r="D205" s="45">
        <v>300</v>
      </c>
      <c r="E205" s="21">
        <v>29396366</v>
      </c>
    </row>
    <row r="206" spans="1:5" ht="48">
      <c r="A206" s="34" t="s">
        <v>392</v>
      </c>
      <c r="B206" s="34"/>
      <c r="C206" s="35" t="s">
        <v>106</v>
      </c>
      <c r="D206" s="45"/>
      <c r="E206" s="21"/>
    </row>
    <row r="207" spans="1:5" ht="24">
      <c r="A207" s="31" t="s">
        <v>27</v>
      </c>
      <c r="B207" s="31"/>
      <c r="C207" s="37"/>
      <c r="D207" s="45">
        <v>200</v>
      </c>
      <c r="E207" s="21">
        <v>716130.99</v>
      </c>
    </row>
    <row r="208" spans="1:5" ht="17.25" customHeight="1">
      <c r="A208" s="31" t="s">
        <v>20</v>
      </c>
      <c r="B208" s="31"/>
      <c r="C208" s="28"/>
      <c r="D208" s="45">
        <v>300</v>
      </c>
      <c r="E208" s="21">
        <v>43929707.840000004</v>
      </c>
    </row>
    <row r="209" spans="1:5" ht="15.75" customHeight="1">
      <c r="A209" s="34" t="s">
        <v>107</v>
      </c>
      <c r="B209" s="34"/>
      <c r="C209" s="35" t="s">
        <v>108</v>
      </c>
      <c r="D209" s="45"/>
      <c r="E209" s="21"/>
    </row>
    <row r="210" spans="1:5" ht="24">
      <c r="A210" s="31" t="s">
        <v>27</v>
      </c>
      <c r="B210" s="31"/>
      <c r="C210" s="37"/>
      <c r="D210" s="45">
        <v>200</v>
      </c>
      <c r="E210" s="21">
        <v>158468.38</v>
      </c>
    </row>
    <row r="211" spans="1:5" ht="18" customHeight="1">
      <c r="A211" s="31" t="s">
        <v>20</v>
      </c>
      <c r="B211" s="31"/>
      <c r="C211" s="28"/>
      <c r="D211" s="45">
        <v>300</v>
      </c>
      <c r="E211" s="21">
        <v>10442461.51</v>
      </c>
    </row>
    <row r="212" spans="1:5" ht="24">
      <c r="A212" s="34" t="s">
        <v>109</v>
      </c>
      <c r="B212" s="34"/>
      <c r="C212" s="35" t="s">
        <v>110</v>
      </c>
      <c r="D212" s="45"/>
      <c r="E212" s="21"/>
    </row>
    <row r="213" spans="1:5" ht="48">
      <c r="A213" s="33" t="s">
        <v>26</v>
      </c>
      <c r="B213" s="33"/>
      <c r="C213" s="37"/>
      <c r="D213" s="45">
        <v>100</v>
      </c>
      <c r="E213" s="21">
        <v>9313369</v>
      </c>
    </row>
    <row r="214" spans="1:5" ht="24">
      <c r="A214" s="31" t="s">
        <v>27</v>
      </c>
      <c r="B214" s="31"/>
      <c r="C214" s="28"/>
      <c r="D214" s="45">
        <v>200</v>
      </c>
      <c r="E214" s="21">
        <v>2386659.1800000002</v>
      </c>
    </row>
    <row r="215" spans="1:5" ht="15.75" customHeight="1">
      <c r="A215" s="33" t="s">
        <v>28</v>
      </c>
      <c r="B215" s="33"/>
      <c r="C215" s="28"/>
      <c r="D215" s="45">
        <v>800</v>
      </c>
      <c r="E215" s="21">
        <v>18069.689999999999</v>
      </c>
    </row>
    <row r="216" spans="1:5" ht="36">
      <c r="A216" s="34" t="s">
        <v>111</v>
      </c>
      <c r="B216" s="34"/>
      <c r="C216" s="35" t="s">
        <v>112</v>
      </c>
      <c r="D216" s="45"/>
      <c r="E216" s="21"/>
    </row>
    <row r="217" spans="1:5" ht="24">
      <c r="A217" s="31" t="s">
        <v>27</v>
      </c>
      <c r="B217" s="31"/>
      <c r="C217" s="35"/>
      <c r="D217" s="45">
        <v>200</v>
      </c>
      <c r="E217" s="21">
        <v>463.53</v>
      </c>
    </row>
    <row r="218" spans="1:5">
      <c r="A218" s="31" t="s">
        <v>20</v>
      </c>
      <c r="B218" s="31"/>
      <c r="C218" s="28"/>
      <c r="D218" s="45">
        <v>300</v>
      </c>
      <c r="E218" s="21">
        <v>15877649</v>
      </c>
    </row>
    <row r="219" spans="1:5" ht="45" customHeight="1">
      <c r="A219" s="34" t="s">
        <v>372</v>
      </c>
      <c r="B219" s="34"/>
      <c r="C219" s="35" t="s">
        <v>113</v>
      </c>
      <c r="D219" s="45"/>
      <c r="E219" s="21"/>
    </row>
    <row r="220" spans="1:5">
      <c r="A220" s="31" t="s">
        <v>20</v>
      </c>
      <c r="B220" s="31"/>
      <c r="C220" s="28"/>
      <c r="D220" s="45">
        <v>300</v>
      </c>
      <c r="E220" s="21">
        <v>21473030</v>
      </c>
    </row>
    <row r="221" spans="1:5" ht="60">
      <c r="A221" s="34" t="s">
        <v>393</v>
      </c>
      <c r="B221" s="34"/>
      <c r="C221" s="49" t="s">
        <v>373</v>
      </c>
      <c r="D221" s="45"/>
      <c r="E221" s="21"/>
    </row>
    <row r="222" spans="1:5" ht="24">
      <c r="A222" s="31" t="s">
        <v>27</v>
      </c>
      <c r="B222" s="31"/>
      <c r="C222" s="28"/>
      <c r="D222" s="45">
        <v>200</v>
      </c>
      <c r="E222" s="21">
        <v>321174.32</v>
      </c>
    </row>
    <row r="223" spans="1:5" ht="60">
      <c r="A223" s="34" t="s">
        <v>114</v>
      </c>
      <c r="B223" s="34"/>
      <c r="C223" s="35" t="s">
        <v>115</v>
      </c>
      <c r="D223" s="45"/>
      <c r="E223" s="21"/>
    </row>
    <row r="224" spans="1:5" ht="24">
      <c r="A224" s="33" t="s">
        <v>49</v>
      </c>
      <c r="B224" s="33"/>
      <c r="C224" s="28"/>
      <c r="D224" s="45">
        <v>600</v>
      </c>
      <c r="E224" s="21">
        <v>60461758.240000002</v>
      </c>
    </row>
    <row r="225" spans="1:5" ht="24">
      <c r="A225" s="34" t="s">
        <v>116</v>
      </c>
      <c r="B225" s="34"/>
      <c r="C225" s="35" t="s">
        <v>117</v>
      </c>
      <c r="D225" s="45"/>
      <c r="E225" s="21"/>
    </row>
    <row r="226" spans="1:5" ht="24">
      <c r="A226" s="31" t="s">
        <v>27</v>
      </c>
      <c r="B226" s="31"/>
      <c r="C226" s="50"/>
      <c r="D226" s="80">
        <v>200</v>
      </c>
      <c r="E226" s="21">
        <v>161365.23000000001</v>
      </c>
    </row>
    <row r="227" spans="1:5" ht="16.5" customHeight="1">
      <c r="A227" s="31" t="s">
        <v>20</v>
      </c>
      <c r="B227" s="31"/>
      <c r="C227" s="50"/>
      <c r="D227" s="80">
        <v>300</v>
      </c>
      <c r="E227" s="21">
        <v>2647260.81</v>
      </c>
    </row>
    <row r="228" spans="1:5" ht="36">
      <c r="A228" s="34" t="s">
        <v>118</v>
      </c>
      <c r="B228" s="34"/>
      <c r="C228" s="35" t="s">
        <v>119</v>
      </c>
      <c r="D228" s="81"/>
      <c r="E228" s="21"/>
    </row>
    <row r="229" spans="1:5" ht="18.75" customHeight="1">
      <c r="A229" s="31" t="s">
        <v>20</v>
      </c>
      <c r="B229" s="31"/>
      <c r="C229" s="50"/>
      <c r="D229" s="80">
        <v>300</v>
      </c>
      <c r="E229" s="21">
        <v>5184</v>
      </c>
    </row>
    <row r="230" spans="1:5" ht="48">
      <c r="A230" s="29" t="s">
        <v>394</v>
      </c>
      <c r="B230" s="29"/>
      <c r="C230" s="112" t="s">
        <v>432</v>
      </c>
      <c r="D230" s="80"/>
      <c r="E230" s="21"/>
    </row>
    <row r="231" spans="1:5" ht="24">
      <c r="A231" s="31" t="s">
        <v>27</v>
      </c>
      <c r="B231" s="31"/>
      <c r="C231" s="50"/>
      <c r="D231" s="80">
        <v>200</v>
      </c>
      <c r="E231" s="21">
        <v>12664.38</v>
      </c>
    </row>
    <row r="232" spans="1:5" ht="48">
      <c r="A232" s="29" t="s">
        <v>512</v>
      </c>
      <c r="B232" s="31"/>
      <c r="C232" s="112" t="s">
        <v>515</v>
      </c>
      <c r="D232" s="80"/>
      <c r="E232" s="21"/>
    </row>
    <row r="233" spans="1:5">
      <c r="A233" s="31" t="s">
        <v>20</v>
      </c>
      <c r="B233" s="31"/>
      <c r="C233" s="50"/>
      <c r="D233" s="80">
        <v>300</v>
      </c>
      <c r="E233" s="21">
        <v>17456.04</v>
      </c>
    </row>
    <row r="234" spans="1:5" ht="36">
      <c r="A234" s="29" t="s">
        <v>120</v>
      </c>
      <c r="B234" s="29"/>
      <c r="C234" s="112" t="s">
        <v>390</v>
      </c>
      <c r="D234" s="80"/>
      <c r="E234" s="21"/>
    </row>
    <row r="235" spans="1:5" ht="16.5" customHeight="1">
      <c r="A235" s="31" t="s">
        <v>20</v>
      </c>
      <c r="B235" s="31"/>
      <c r="C235" s="50"/>
      <c r="D235" s="80">
        <v>300</v>
      </c>
      <c r="E235" s="21">
        <v>740670</v>
      </c>
    </row>
    <row r="236" spans="1:5" ht="27" customHeight="1">
      <c r="A236" s="99" t="s">
        <v>121</v>
      </c>
      <c r="B236" s="26"/>
      <c r="C236" s="18" t="s">
        <v>122</v>
      </c>
      <c r="D236" s="45"/>
      <c r="E236" s="20">
        <f>SUM(E239:E239)</f>
        <v>4500</v>
      </c>
    </row>
    <row r="237" spans="1:5" ht="36.6">
      <c r="A237" s="84" t="s">
        <v>123</v>
      </c>
      <c r="B237" s="26"/>
      <c r="C237" s="85" t="s">
        <v>124</v>
      </c>
      <c r="D237" s="45"/>
      <c r="E237" s="83"/>
    </row>
    <row r="238" spans="1:5" ht="24.6">
      <c r="A238" s="84" t="s">
        <v>125</v>
      </c>
      <c r="B238" s="26"/>
      <c r="C238" s="85" t="s">
        <v>126</v>
      </c>
      <c r="D238" s="45"/>
      <c r="E238" s="83"/>
    </row>
    <row r="239" spans="1:5" ht="24.6">
      <c r="A239" s="33" t="s">
        <v>378</v>
      </c>
      <c r="B239" s="93"/>
      <c r="C239" s="93"/>
      <c r="D239" s="117">
        <v>600</v>
      </c>
      <c r="E239" s="114">
        <v>4500</v>
      </c>
    </row>
    <row r="240" spans="1:5" ht="20.25" customHeight="1">
      <c r="A240" s="97" t="s">
        <v>144</v>
      </c>
      <c r="B240" s="28"/>
      <c r="C240" s="57" t="s">
        <v>145</v>
      </c>
      <c r="D240" s="80"/>
      <c r="E240" s="20">
        <f>SUM(E241:E243)</f>
        <v>518218</v>
      </c>
    </row>
    <row r="241" spans="1:7" ht="24">
      <c r="A241" s="22" t="s">
        <v>481</v>
      </c>
      <c r="B241" s="41"/>
      <c r="C241" s="24" t="s">
        <v>482</v>
      </c>
      <c r="D241" s="45"/>
      <c r="E241" s="21"/>
    </row>
    <row r="242" spans="1:7" ht="24">
      <c r="A242" s="33" t="s">
        <v>148</v>
      </c>
      <c r="B242" s="41"/>
      <c r="C242" s="28" t="s">
        <v>483</v>
      </c>
      <c r="D242" s="45"/>
      <c r="E242" s="21"/>
    </row>
    <row r="243" spans="1:7" ht="24">
      <c r="A243" s="33" t="s">
        <v>381</v>
      </c>
      <c r="B243" s="41"/>
      <c r="C243" s="28"/>
      <c r="D243" s="45">
        <v>600</v>
      </c>
      <c r="E243" s="21">
        <v>518218</v>
      </c>
    </row>
    <row r="244" spans="1:7" ht="34.799999999999997">
      <c r="A244" s="109" t="s">
        <v>150</v>
      </c>
      <c r="B244" s="15"/>
      <c r="C244" s="59" t="s">
        <v>151</v>
      </c>
      <c r="D244" s="45"/>
      <c r="E244" s="20">
        <f>SUM(E245:E249)</f>
        <v>475155</v>
      </c>
    </row>
    <row r="245" spans="1:7" ht="24">
      <c r="A245" s="65" t="s">
        <v>152</v>
      </c>
      <c r="B245" s="41"/>
      <c r="C245" s="85" t="s">
        <v>153</v>
      </c>
      <c r="D245" s="43"/>
      <c r="E245" s="21"/>
    </row>
    <row r="246" spans="1:7">
      <c r="A246" s="86" t="s">
        <v>154</v>
      </c>
      <c r="B246" s="41"/>
      <c r="C246" s="89" t="s">
        <v>155</v>
      </c>
      <c r="D246" s="43"/>
      <c r="E246" s="21"/>
    </row>
    <row r="247" spans="1:7" ht="24">
      <c r="A247" s="33" t="s">
        <v>49</v>
      </c>
      <c r="B247" s="41"/>
      <c r="C247" s="89"/>
      <c r="D247" s="43">
        <v>600</v>
      </c>
      <c r="E247" s="21">
        <v>150000</v>
      </c>
    </row>
    <row r="248" spans="1:7" ht="24">
      <c r="A248" s="22" t="s">
        <v>473</v>
      </c>
      <c r="B248" s="16"/>
      <c r="C248" s="85" t="s">
        <v>474</v>
      </c>
      <c r="D248" s="43"/>
      <c r="E248" s="21"/>
    </row>
    <row r="249" spans="1:7" ht="24">
      <c r="A249" s="33" t="s">
        <v>49</v>
      </c>
      <c r="B249" s="16"/>
      <c r="C249" s="89"/>
      <c r="D249" s="43">
        <v>600</v>
      </c>
      <c r="E249" s="21">
        <v>325155</v>
      </c>
    </row>
    <row r="250" spans="1:7" ht="13.8">
      <c r="A250" s="104" t="s">
        <v>402</v>
      </c>
      <c r="B250" s="26"/>
      <c r="C250" s="24"/>
      <c r="D250" s="45"/>
      <c r="E250" s="21"/>
    </row>
    <row r="251" spans="1:7" ht="29.25" customHeight="1">
      <c r="A251" s="70" t="s">
        <v>499</v>
      </c>
      <c r="B251" s="113"/>
      <c r="C251" s="71" t="s">
        <v>500</v>
      </c>
      <c r="D251" s="113"/>
      <c r="E251" s="72">
        <f>E252</f>
        <v>100000</v>
      </c>
      <c r="F251" s="3"/>
      <c r="G251" s="3"/>
    </row>
    <row r="252" spans="1:7" ht="17.25" customHeight="1">
      <c r="A252" s="31" t="s">
        <v>20</v>
      </c>
      <c r="B252" s="18"/>
      <c r="C252" s="3"/>
      <c r="D252" s="45">
        <v>300</v>
      </c>
      <c r="E252" s="21">
        <v>100000</v>
      </c>
      <c r="F252" s="3"/>
      <c r="G252" s="3"/>
    </row>
    <row r="253" spans="1:7" ht="30" customHeight="1">
      <c r="A253" s="70" t="s">
        <v>414</v>
      </c>
      <c r="B253" s="19"/>
      <c r="C253" s="95" t="s">
        <v>341</v>
      </c>
      <c r="D253" s="48"/>
      <c r="E253" s="72">
        <f>SUM(E254:E255)</f>
        <v>437605.82</v>
      </c>
    </row>
    <row r="254" spans="1:7" ht="48" customHeight="1">
      <c r="A254" s="33" t="s">
        <v>26</v>
      </c>
      <c r="B254" s="26"/>
      <c r="C254" s="39"/>
      <c r="D254" s="45">
        <v>100</v>
      </c>
      <c r="E254" s="21">
        <v>437263.42</v>
      </c>
    </row>
    <row r="255" spans="1:7" ht="18" customHeight="1">
      <c r="A255" s="31" t="s">
        <v>28</v>
      </c>
      <c r="B255" s="15"/>
      <c r="C255" s="39"/>
      <c r="D255" s="45">
        <v>800</v>
      </c>
      <c r="E255" s="21">
        <v>342.4</v>
      </c>
    </row>
    <row r="256" spans="1:7" ht="26.4">
      <c r="A256" s="102" t="s">
        <v>403</v>
      </c>
      <c r="B256" s="103" t="s">
        <v>323</v>
      </c>
      <c r="C256" s="13"/>
      <c r="D256" s="77"/>
      <c r="E256" s="20">
        <f>E262+E270+E272+E273+E275+E257+E277</f>
        <v>86788285.590000004</v>
      </c>
    </row>
    <row r="257" spans="1:5" ht="39.6">
      <c r="A257" s="44" t="s">
        <v>418</v>
      </c>
      <c r="B257" s="103"/>
      <c r="C257" s="18" t="s">
        <v>247</v>
      </c>
      <c r="D257" s="77"/>
      <c r="E257" s="20">
        <f>E258</f>
        <v>680857.58</v>
      </c>
    </row>
    <row r="258" spans="1:5" ht="39.75" customHeight="1">
      <c r="A258" s="60" t="s">
        <v>248</v>
      </c>
      <c r="B258" s="103"/>
      <c r="C258" s="57" t="s">
        <v>249</v>
      </c>
      <c r="D258" s="77"/>
      <c r="E258" s="20">
        <f>E261</f>
        <v>680857.58</v>
      </c>
    </row>
    <row r="259" spans="1:5" ht="36.75" customHeight="1">
      <c r="A259" s="29" t="s">
        <v>449</v>
      </c>
      <c r="B259" s="103"/>
      <c r="C259" s="24" t="s">
        <v>451</v>
      </c>
      <c r="D259" s="43"/>
      <c r="E259" s="21"/>
    </row>
    <row r="260" spans="1:5" ht="39.75" customHeight="1">
      <c r="A260" s="29" t="s">
        <v>450</v>
      </c>
      <c r="B260" s="103"/>
      <c r="C260" s="24" t="s">
        <v>452</v>
      </c>
      <c r="D260" s="45"/>
      <c r="E260" s="21"/>
    </row>
    <row r="261" spans="1:5" ht="24">
      <c r="A261" s="31" t="s">
        <v>27</v>
      </c>
      <c r="B261" s="103"/>
      <c r="C261" s="28"/>
      <c r="D261" s="45">
        <v>200</v>
      </c>
      <c r="E261" s="21">
        <v>680857.58</v>
      </c>
    </row>
    <row r="262" spans="1:5" ht="34.799999999999997">
      <c r="A262" s="51" t="s">
        <v>396</v>
      </c>
      <c r="B262" s="23"/>
      <c r="C262" s="18" t="s">
        <v>315</v>
      </c>
      <c r="D262" s="45"/>
      <c r="E262" s="20">
        <f>SUM(E264:E267)</f>
        <v>8552150.4700000007</v>
      </c>
    </row>
    <row r="263" spans="1:5" ht="24">
      <c r="A263" s="84" t="s">
        <v>316</v>
      </c>
      <c r="B263" s="19"/>
      <c r="C263" s="85" t="s">
        <v>317</v>
      </c>
      <c r="D263" s="48"/>
      <c r="E263" s="21"/>
    </row>
    <row r="264" spans="1:5" ht="24">
      <c r="A264" s="31" t="s">
        <v>27</v>
      </c>
      <c r="B264" s="26"/>
      <c r="C264" s="52"/>
      <c r="D264" s="45">
        <v>200</v>
      </c>
      <c r="E264" s="21">
        <v>307710.96999999997</v>
      </c>
    </row>
    <row r="265" spans="1:5" ht="16.5" customHeight="1">
      <c r="A265" s="31" t="s">
        <v>28</v>
      </c>
      <c r="B265" s="26"/>
      <c r="C265" s="52"/>
      <c r="D265" s="45">
        <v>800</v>
      </c>
      <c r="E265" s="21">
        <v>29457.54</v>
      </c>
    </row>
    <row r="266" spans="1:5" ht="15" customHeight="1">
      <c r="A266" s="67" t="s">
        <v>321</v>
      </c>
      <c r="B266" s="26"/>
      <c r="C266" s="94" t="s">
        <v>322</v>
      </c>
      <c r="D266" s="45"/>
      <c r="E266" s="21"/>
    </row>
    <row r="267" spans="1:5" ht="52.5" customHeight="1">
      <c r="A267" s="33" t="s">
        <v>26</v>
      </c>
      <c r="B267" s="26"/>
      <c r="C267" s="24"/>
      <c r="D267" s="45">
        <v>100</v>
      </c>
      <c r="E267" s="101">
        <v>8214981.96</v>
      </c>
    </row>
    <row r="268" spans="1:5">
      <c r="A268" s="68" t="s">
        <v>332</v>
      </c>
      <c r="B268" s="36"/>
      <c r="C268" s="10"/>
      <c r="D268" s="78"/>
      <c r="E268" s="69"/>
    </row>
    <row r="269" spans="1:5" ht="24">
      <c r="A269" s="31" t="s">
        <v>345</v>
      </c>
      <c r="B269" s="26"/>
      <c r="C269" s="71" t="s">
        <v>346</v>
      </c>
      <c r="D269" s="45"/>
      <c r="E269" s="105"/>
    </row>
    <row r="270" spans="1:5" ht="24">
      <c r="A270" s="31" t="s">
        <v>27</v>
      </c>
      <c r="B270" s="26"/>
      <c r="C270" s="71"/>
      <c r="D270" s="45">
        <v>200</v>
      </c>
      <c r="E270" s="21">
        <v>293760</v>
      </c>
    </row>
    <row r="271" spans="1:5">
      <c r="A271" s="31" t="s">
        <v>354</v>
      </c>
      <c r="B271" s="26"/>
      <c r="C271" s="71" t="s">
        <v>355</v>
      </c>
      <c r="D271" s="45"/>
      <c r="E271" s="21"/>
    </row>
    <row r="272" spans="1:5" ht="24">
      <c r="A272" s="31" t="s">
        <v>27</v>
      </c>
      <c r="B272" s="26"/>
      <c r="C272" s="71"/>
      <c r="D272" s="45">
        <v>200</v>
      </c>
      <c r="E272" s="21">
        <v>1496520.05</v>
      </c>
    </row>
    <row r="273" spans="1:5" ht="16.5" customHeight="1">
      <c r="A273" s="31" t="s">
        <v>28</v>
      </c>
      <c r="B273" s="26"/>
      <c r="C273" s="71"/>
      <c r="D273" s="45">
        <v>800</v>
      </c>
      <c r="E273" s="21">
        <v>118696.96000000001</v>
      </c>
    </row>
    <row r="274" spans="1:5" ht="18" customHeight="1">
      <c r="A274" s="31" t="s">
        <v>356</v>
      </c>
      <c r="B274" s="26"/>
      <c r="C274" s="71" t="s">
        <v>357</v>
      </c>
      <c r="D274" s="45"/>
      <c r="E274" s="21"/>
    </row>
    <row r="275" spans="1:5" ht="24">
      <c r="A275" s="31" t="s">
        <v>27</v>
      </c>
      <c r="B275" s="26"/>
      <c r="C275" s="28"/>
      <c r="D275" s="45">
        <v>200</v>
      </c>
      <c r="E275" s="21">
        <v>646300.53</v>
      </c>
    </row>
    <row r="276" spans="1:5" ht="15.75" customHeight="1">
      <c r="A276" s="70" t="s">
        <v>496</v>
      </c>
      <c r="B276" s="118"/>
      <c r="C276" s="71" t="s">
        <v>497</v>
      </c>
      <c r="D276" s="119"/>
      <c r="E276" s="72"/>
    </row>
    <row r="277" spans="1:5" ht="17.25" customHeight="1">
      <c r="A277" s="31" t="s">
        <v>498</v>
      </c>
      <c r="B277" s="15"/>
      <c r="C277" s="39"/>
      <c r="D277" s="45">
        <v>800</v>
      </c>
      <c r="E277" s="21">
        <v>75000000</v>
      </c>
    </row>
    <row r="278" spans="1:5">
      <c r="A278" s="31"/>
      <c r="B278" s="15"/>
      <c r="C278" s="28"/>
      <c r="D278" s="45"/>
      <c r="E278" s="21"/>
    </row>
    <row r="279" spans="1:5" ht="18.75" customHeight="1">
      <c r="A279" s="102" t="s">
        <v>415</v>
      </c>
      <c r="B279" s="103" t="s">
        <v>157</v>
      </c>
      <c r="C279" s="13"/>
      <c r="D279" s="77"/>
      <c r="E279" s="20">
        <f>E280+E290+E303+E308+E318+E332+E348+E353+E378+E403+E415+E426+E428+E431+E433+E434+E437+E438+E440+E441+E443+E444+E445+E450+E452+E455+E285+E451+E456+E435+E447</f>
        <v>237956075.65999997</v>
      </c>
    </row>
    <row r="280" spans="1:5" ht="33" customHeight="1">
      <c r="A280" s="17" t="s">
        <v>4</v>
      </c>
      <c r="B280" s="19"/>
      <c r="C280" s="18" t="s">
        <v>5</v>
      </c>
      <c r="D280" s="77"/>
      <c r="E280" s="20">
        <f>E281</f>
        <v>2610234.21</v>
      </c>
    </row>
    <row r="281" spans="1:5" ht="45.75" customHeight="1">
      <c r="A281" s="17" t="s">
        <v>6</v>
      </c>
      <c r="B281" s="82"/>
      <c r="C281" s="18" t="s">
        <v>7</v>
      </c>
      <c r="D281" s="77"/>
      <c r="E281" s="20">
        <f>E284</f>
        <v>2610234.21</v>
      </c>
    </row>
    <row r="282" spans="1:5" ht="25.5" customHeight="1">
      <c r="A282" s="84" t="s">
        <v>31</v>
      </c>
      <c r="B282" s="19"/>
      <c r="C282" s="85" t="s">
        <v>32</v>
      </c>
      <c r="D282" s="77"/>
      <c r="E282" s="20"/>
    </row>
    <row r="283" spans="1:5" ht="16.5" customHeight="1">
      <c r="A283" s="22" t="s">
        <v>29</v>
      </c>
      <c r="B283" s="26"/>
      <c r="C283" s="24" t="s">
        <v>33</v>
      </c>
      <c r="D283" s="77"/>
      <c r="E283" s="20"/>
    </row>
    <row r="284" spans="1:5" ht="28.5" customHeight="1">
      <c r="A284" s="31" t="s">
        <v>160</v>
      </c>
      <c r="B284" s="26"/>
      <c r="C284" s="24"/>
      <c r="D284" s="77">
        <v>400</v>
      </c>
      <c r="E284" s="21">
        <v>2610234.21</v>
      </c>
    </row>
    <row r="285" spans="1:5" ht="27" customHeight="1">
      <c r="A285" s="44" t="s">
        <v>410</v>
      </c>
      <c r="B285" s="26"/>
      <c r="C285" s="18" t="s">
        <v>76</v>
      </c>
      <c r="D285" s="77"/>
      <c r="E285" s="20">
        <f>E286</f>
        <v>257146</v>
      </c>
    </row>
    <row r="286" spans="1:5" ht="22.5" customHeight="1">
      <c r="A286" s="97" t="s">
        <v>144</v>
      </c>
      <c r="B286" s="28"/>
      <c r="C286" s="57" t="s">
        <v>145</v>
      </c>
      <c r="D286" s="80"/>
      <c r="E286" s="20">
        <f>SUM(E287:E289)</f>
        <v>257146</v>
      </c>
    </row>
    <row r="287" spans="1:5" ht="36">
      <c r="A287" s="84" t="s">
        <v>146</v>
      </c>
      <c r="B287" s="58"/>
      <c r="C287" s="85" t="s">
        <v>147</v>
      </c>
      <c r="D287" s="45"/>
      <c r="E287" s="21"/>
    </row>
    <row r="288" spans="1:5" ht="24">
      <c r="A288" s="86" t="s">
        <v>148</v>
      </c>
      <c r="B288" s="58"/>
      <c r="C288" s="89" t="s">
        <v>149</v>
      </c>
      <c r="D288" s="53"/>
      <c r="E288" s="21"/>
    </row>
    <row r="289" spans="1:5" ht="28.5" customHeight="1">
      <c r="A289" s="33" t="s">
        <v>378</v>
      </c>
      <c r="B289" s="58"/>
      <c r="C289" s="89"/>
      <c r="D289" s="53">
        <v>200</v>
      </c>
      <c r="E289" s="21">
        <v>257146</v>
      </c>
    </row>
    <row r="290" spans="1:5" ht="39.6">
      <c r="A290" s="44" t="s">
        <v>417</v>
      </c>
      <c r="B290" s="26"/>
      <c r="C290" s="18" t="s">
        <v>156</v>
      </c>
      <c r="D290" s="45"/>
      <c r="E290" s="20">
        <f>E291+E295+E298</f>
        <v>4908497.5600000005</v>
      </c>
    </row>
    <row r="291" spans="1:5" ht="46.5" customHeight="1">
      <c r="A291" s="124" t="s">
        <v>385</v>
      </c>
      <c r="B291" s="26"/>
      <c r="C291" s="18" t="s">
        <v>158</v>
      </c>
      <c r="D291" s="45"/>
      <c r="E291" s="20">
        <f>E293+E294</f>
        <v>2444891</v>
      </c>
    </row>
    <row r="292" spans="1:5" ht="15" customHeight="1">
      <c r="A292" s="90" t="s">
        <v>159</v>
      </c>
      <c r="B292" s="19"/>
      <c r="C292" s="85" t="s">
        <v>433</v>
      </c>
      <c r="D292" s="48"/>
      <c r="E292" s="21"/>
    </row>
    <row r="293" spans="1:5" ht="28.5" customHeight="1">
      <c r="A293" s="31" t="s">
        <v>160</v>
      </c>
      <c r="B293" s="26"/>
      <c r="C293" s="28"/>
      <c r="D293" s="45">
        <v>400</v>
      </c>
      <c r="E293" s="21">
        <v>2389591</v>
      </c>
    </row>
    <row r="294" spans="1:5" ht="15.75" customHeight="1">
      <c r="A294" s="31" t="s">
        <v>28</v>
      </c>
      <c r="B294" s="26"/>
      <c r="C294" s="28"/>
      <c r="D294" s="45">
        <v>800</v>
      </c>
      <c r="E294" s="21">
        <v>55300</v>
      </c>
    </row>
    <row r="295" spans="1:5" ht="48" customHeight="1">
      <c r="A295" s="51" t="s">
        <v>161</v>
      </c>
      <c r="B295" s="26"/>
      <c r="C295" s="18" t="s">
        <v>162</v>
      </c>
      <c r="D295" s="45"/>
      <c r="E295" s="20">
        <f>SUM(E296:E297)</f>
        <v>1777734</v>
      </c>
    </row>
    <row r="296" spans="1:5" ht="39.75" customHeight="1">
      <c r="A296" s="29" t="s">
        <v>486</v>
      </c>
      <c r="B296" s="26"/>
      <c r="C296" s="52" t="s">
        <v>508</v>
      </c>
      <c r="D296" s="45"/>
      <c r="E296" s="21"/>
    </row>
    <row r="297" spans="1:5" ht="16.5" customHeight="1">
      <c r="A297" s="31" t="s">
        <v>20</v>
      </c>
      <c r="B297" s="26"/>
      <c r="C297" s="125"/>
      <c r="D297" s="45">
        <v>300</v>
      </c>
      <c r="E297" s="21">
        <v>1777734</v>
      </c>
    </row>
    <row r="298" spans="1:5" ht="46.2">
      <c r="A298" s="51" t="s">
        <v>163</v>
      </c>
      <c r="B298" s="26"/>
      <c r="C298" s="47" t="s">
        <v>164</v>
      </c>
      <c r="D298" s="45"/>
      <c r="E298" s="20">
        <f>SUM(E300:E302)</f>
        <v>685872.56</v>
      </c>
    </row>
    <row r="299" spans="1:5" ht="24">
      <c r="A299" s="84" t="s">
        <v>165</v>
      </c>
      <c r="B299" s="19"/>
      <c r="C299" s="85" t="s">
        <v>166</v>
      </c>
      <c r="D299" s="48"/>
      <c r="E299" s="21"/>
    </row>
    <row r="300" spans="1:5" ht="17.25" customHeight="1">
      <c r="A300" s="31" t="s">
        <v>20</v>
      </c>
      <c r="B300" s="26"/>
      <c r="C300" s="28"/>
      <c r="D300" s="45">
        <v>300</v>
      </c>
      <c r="E300" s="21">
        <v>274349.03999999998</v>
      </c>
    </row>
    <row r="301" spans="1:5" ht="51" customHeight="1">
      <c r="A301" s="29" t="s">
        <v>501</v>
      </c>
      <c r="B301" s="26"/>
      <c r="C301" s="24" t="s">
        <v>502</v>
      </c>
      <c r="D301" s="45"/>
      <c r="E301" s="21"/>
    </row>
    <row r="302" spans="1:5" ht="17.25" customHeight="1">
      <c r="A302" s="31" t="s">
        <v>20</v>
      </c>
      <c r="B302" s="26"/>
      <c r="C302" s="28"/>
      <c r="D302" s="45">
        <v>300</v>
      </c>
      <c r="E302" s="21">
        <v>411523.52</v>
      </c>
    </row>
    <row r="303" spans="1:5" ht="52.8">
      <c r="A303" s="60" t="s">
        <v>167</v>
      </c>
      <c r="B303" s="28"/>
      <c r="C303" s="57" t="s">
        <v>168</v>
      </c>
      <c r="D303" s="80"/>
      <c r="E303" s="20">
        <f>E304</f>
        <v>132000</v>
      </c>
    </row>
    <row r="304" spans="1:5" ht="26.4">
      <c r="A304" s="44" t="s">
        <v>169</v>
      </c>
      <c r="B304" s="23"/>
      <c r="C304" s="18" t="s">
        <v>170</v>
      </c>
      <c r="D304" s="45"/>
      <c r="E304" s="20">
        <f>SUM(E305:E307)</f>
        <v>132000</v>
      </c>
    </row>
    <row r="305" spans="1:5" ht="36">
      <c r="A305" s="84" t="s">
        <v>172</v>
      </c>
      <c r="B305" s="41"/>
      <c r="C305" s="85" t="s">
        <v>173</v>
      </c>
      <c r="D305" s="43"/>
      <c r="E305" s="21"/>
    </row>
    <row r="306" spans="1:5" ht="14.25" customHeight="1">
      <c r="A306" s="86" t="s">
        <v>171</v>
      </c>
      <c r="B306" s="41"/>
      <c r="C306" s="89" t="s">
        <v>174</v>
      </c>
      <c r="D306" s="43"/>
      <c r="E306" s="21"/>
    </row>
    <row r="307" spans="1:5" ht="24">
      <c r="A307" s="31" t="s">
        <v>384</v>
      </c>
      <c r="B307" s="41"/>
      <c r="C307" s="89"/>
      <c r="D307" s="43">
        <v>200</v>
      </c>
      <c r="E307" s="21">
        <v>132000</v>
      </c>
    </row>
    <row r="308" spans="1:5" ht="39.6">
      <c r="A308" s="44" t="s">
        <v>416</v>
      </c>
      <c r="B308" s="26"/>
      <c r="C308" s="18" t="s">
        <v>197</v>
      </c>
      <c r="D308" s="45"/>
      <c r="E308" s="20">
        <f>E309+E315</f>
        <v>41665124.480000004</v>
      </c>
    </row>
    <row r="309" spans="1:5" ht="23.4">
      <c r="A309" s="99" t="s">
        <v>210</v>
      </c>
      <c r="B309" s="26"/>
      <c r="C309" s="18" t="s">
        <v>211</v>
      </c>
      <c r="D309" s="45"/>
      <c r="E309" s="20">
        <f>SUM(E310:E314)</f>
        <v>37074488</v>
      </c>
    </row>
    <row r="310" spans="1:5" ht="36">
      <c r="A310" s="84" t="s">
        <v>434</v>
      </c>
      <c r="B310" s="113"/>
      <c r="C310" s="126" t="s">
        <v>435</v>
      </c>
      <c r="D310" s="100"/>
      <c r="E310" s="20"/>
    </row>
    <row r="311" spans="1:5" ht="24">
      <c r="A311" s="31" t="s">
        <v>384</v>
      </c>
      <c r="B311" s="127"/>
      <c r="C311" s="85"/>
      <c r="D311" s="128">
        <v>200</v>
      </c>
      <c r="E311" s="21">
        <v>75483</v>
      </c>
    </row>
    <row r="312" spans="1:5" ht="24">
      <c r="A312" s="31" t="s">
        <v>160</v>
      </c>
      <c r="B312" s="129"/>
      <c r="C312" s="3"/>
      <c r="D312" s="25">
        <v>400</v>
      </c>
      <c r="E312" s="100">
        <v>6082164.2400000002</v>
      </c>
    </row>
    <row r="313" spans="1:5" ht="36.6">
      <c r="A313" s="22" t="s">
        <v>233</v>
      </c>
      <c r="B313" s="41"/>
      <c r="C313" s="85" t="s">
        <v>234</v>
      </c>
      <c r="D313" s="43"/>
      <c r="E313" s="83"/>
    </row>
    <row r="314" spans="1:5" ht="24">
      <c r="A314" s="31" t="s">
        <v>160</v>
      </c>
      <c r="B314" s="41"/>
      <c r="C314" s="89"/>
      <c r="D314" s="43">
        <v>400</v>
      </c>
      <c r="E314" s="100">
        <v>30916840.760000002</v>
      </c>
    </row>
    <row r="315" spans="1:5" ht="29.25" customHeight="1">
      <c r="A315" s="44" t="s">
        <v>235</v>
      </c>
      <c r="B315" s="16"/>
      <c r="C315" s="18" t="s">
        <v>236</v>
      </c>
      <c r="D315" s="43"/>
      <c r="E315" s="130">
        <f>SUM(E316:E317)</f>
        <v>4590636.4800000004</v>
      </c>
    </row>
    <row r="316" spans="1:5" ht="38.25" customHeight="1">
      <c r="A316" s="22" t="s">
        <v>447</v>
      </c>
      <c r="B316" s="41"/>
      <c r="C316" s="35" t="s">
        <v>448</v>
      </c>
      <c r="D316" s="78"/>
      <c r="E316" s="100"/>
    </row>
    <row r="317" spans="1:5" ht="24">
      <c r="A317" s="31" t="s">
        <v>384</v>
      </c>
      <c r="B317" s="41"/>
      <c r="C317" s="61"/>
      <c r="D317" s="43">
        <v>200</v>
      </c>
      <c r="E317" s="100">
        <v>4590636.4800000004</v>
      </c>
    </row>
    <row r="318" spans="1:5" ht="39.6">
      <c r="A318" s="44" t="s">
        <v>418</v>
      </c>
      <c r="B318" s="26"/>
      <c r="C318" s="18" t="s">
        <v>247</v>
      </c>
      <c r="D318" s="45"/>
      <c r="E318" s="20">
        <f>E319+E328</f>
        <v>2165825.0700000003</v>
      </c>
    </row>
    <row r="319" spans="1:5" ht="40.5" customHeight="1">
      <c r="A319" s="131" t="s">
        <v>248</v>
      </c>
      <c r="B319" s="13"/>
      <c r="C319" s="57" t="s">
        <v>249</v>
      </c>
      <c r="D319" s="132"/>
      <c r="E319" s="20">
        <f>SUM(E321:E327)</f>
        <v>1966825.07</v>
      </c>
    </row>
    <row r="320" spans="1:5" ht="16.5" customHeight="1">
      <c r="A320" s="133" t="s">
        <v>469</v>
      </c>
      <c r="B320" s="13"/>
      <c r="C320" s="134" t="s">
        <v>468</v>
      </c>
      <c r="D320" s="132"/>
      <c r="E320" s="20"/>
    </row>
    <row r="321" spans="1:5" ht="25.5" customHeight="1">
      <c r="A321" s="135" t="s">
        <v>250</v>
      </c>
      <c r="B321" s="13"/>
      <c r="C321" s="136" t="s">
        <v>467</v>
      </c>
      <c r="D321" s="132"/>
      <c r="E321" s="20"/>
    </row>
    <row r="322" spans="1:5" ht="25.5" customHeight="1">
      <c r="A322" s="31" t="s">
        <v>160</v>
      </c>
      <c r="B322" s="13"/>
      <c r="C322" s="57"/>
      <c r="D322" s="80">
        <v>400</v>
      </c>
      <c r="E322" s="21">
        <v>12800</v>
      </c>
    </row>
    <row r="323" spans="1:5" ht="16.5" customHeight="1">
      <c r="A323" s="84" t="s">
        <v>251</v>
      </c>
      <c r="B323" s="26"/>
      <c r="C323" s="94" t="s">
        <v>252</v>
      </c>
      <c r="D323" s="45"/>
      <c r="E323" s="21"/>
    </row>
    <row r="324" spans="1:5" ht="24">
      <c r="A324" s="86" t="s">
        <v>250</v>
      </c>
      <c r="B324" s="26"/>
      <c r="C324" s="89" t="s">
        <v>253</v>
      </c>
      <c r="D324" s="45"/>
      <c r="E324" s="21"/>
    </row>
    <row r="325" spans="1:5" ht="24">
      <c r="A325" s="31" t="s">
        <v>27</v>
      </c>
      <c r="B325" s="26"/>
      <c r="C325" s="28"/>
      <c r="D325" s="45">
        <v>200</v>
      </c>
      <c r="E325" s="21">
        <v>165000</v>
      </c>
    </row>
    <row r="326" spans="1:5" ht="48">
      <c r="A326" s="29" t="s">
        <v>450</v>
      </c>
      <c r="B326" s="16"/>
      <c r="C326" s="24" t="s">
        <v>452</v>
      </c>
      <c r="D326" s="21"/>
      <c r="E326" s="21"/>
    </row>
    <row r="327" spans="1:5" ht="27" customHeight="1">
      <c r="A327" s="31" t="s">
        <v>27</v>
      </c>
      <c r="B327" s="16"/>
      <c r="C327" s="28"/>
      <c r="D327" s="25">
        <v>200</v>
      </c>
      <c r="E327" s="21">
        <v>1789025.07</v>
      </c>
    </row>
    <row r="328" spans="1:5" ht="23.4">
      <c r="A328" s="51" t="s">
        <v>419</v>
      </c>
      <c r="B328" s="26"/>
      <c r="C328" s="57" t="s">
        <v>254</v>
      </c>
      <c r="D328" s="45"/>
      <c r="E328" s="20">
        <f>SUM(E329:E331)</f>
        <v>199000</v>
      </c>
    </row>
    <row r="329" spans="1:5" ht="24">
      <c r="A329" s="29" t="s">
        <v>453</v>
      </c>
      <c r="B329" s="26"/>
      <c r="C329" s="94" t="s">
        <v>455</v>
      </c>
      <c r="D329" s="45"/>
      <c r="E329" s="21"/>
    </row>
    <row r="330" spans="1:5">
      <c r="A330" s="31" t="s">
        <v>454</v>
      </c>
      <c r="B330" s="26"/>
      <c r="C330" s="137" t="s">
        <v>456</v>
      </c>
      <c r="D330" s="45"/>
      <c r="E330" s="21"/>
    </row>
    <row r="331" spans="1:5" ht="24">
      <c r="A331" s="31" t="s">
        <v>27</v>
      </c>
      <c r="B331" s="26"/>
      <c r="C331" s="24"/>
      <c r="D331" s="43">
        <v>200</v>
      </c>
      <c r="E331" s="21">
        <v>199000</v>
      </c>
    </row>
    <row r="332" spans="1:5" ht="27.75" customHeight="1">
      <c r="A332" s="44" t="s">
        <v>399</v>
      </c>
      <c r="B332" s="26"/>
      <c r="C332" s="18" t="s">
        <v>255</v>
      </c>
      <c r="D332" s="45"/>
      <c r="E332" s="20">
        <f>E333</f>
        <v>59219735.579999998</v>
      </c>
    </row>
    <row r="333" spans="1:5" ht="21">
      <c r="A333" s="46" t="s">
        <v>423</v>
      </c>
      <c r="B333" s="26"/>
      <c r="C333" s="18" t="s">
        <v>256</v>
      </c>
      <c r="D333" s="45"/>
      <c r="E333" s="20">
        <f>SUM(E336:E347)</f>
        <v>59219735.579999998</v>
      </c>
    </row>
    <row r="334" spans="1:5" ht="27.75" customHeight="1">
      <c r="A334" s="84" t="s">
        <v>257</v>
      </c>
      <c r="B334" s="42"/>
      <c r="C334" s="85" t="s">
        <v>258</v>
      </c>
      <c r="D334" s="79"/>
      <c r="E334" s="21"/>
    </row>
    <row r="335" spans="1:5" ht="18" customHeight="1">
      <c r="A335" s="86" t="s">
        <v>259</v>
      </c>
      <c r="B335" s="42"/>
      <c r="C335" s="89" t="s">
        <v>260</v>
      </c>
      <c r="D335" s="79"/>
      <c r="E335" s="21"/>
    </row>
    <row r="336" spans="1:5" ht="24">
      <c r="A336" s="31" t="s">
        <v>27</v>
      </c>
      <c r="B336" s="26"/>
      <c r="C336" s="89"/>
      <c r="D336" s="45">
        <v>200</v>
      </c>
      <c r="E336" s="21">
        <v>26677820.690000001</v>
      </c>
    </row>
    <row r="337" spans="1:5" ht="18" customHeight="1">
      <c r="A337" s="31" t="s">
        <v>28</v>
      </c>
      <c r="B337" s="41"/>
      <c r="C337" s="89"/>
      <c r="D337" s="43">
        <v>800</v>
      </c>
      <c r="E337" s="21">
        <v>18397.46</v>
      </c>
    </row>
    <row r="338" spans="1:5" ht="24">
      <c r="A338" s="86" t="s">
        <v>261</v>
      </c>
      <c r="B338" s="42"/>
      <c r="C338" s="89" t="s">
        <v>262</v>
      </c>
      <c r="D338" s="79"/>
      <c r="E338" s="21"/>
    </row>
    <row r="339" spans="1:5" ht="24">
      <c r="A339" s="31" t="s">
        <v>27</v>
      </c>
      <c r="B339" s="26"/>
      <c r="C339" s="89"/>
      <c r="D339" s="45">
        <v>200</v>
      </c>
      <c r="E339" s="21">
        <v>1254646.77</v>
      </c>
    </row>
    <row r="340" spans="1:5" ht="36">
      <c r="A340" s="31" t="s">
        <v>365</v>
      </c>
      <c r="B340" s="26"/>
      <c r="C340" s="85" t="s">
        <v>364</v>
      </c>
      <c r="D340" s="45"/>
      <c r="E340" s="21"/>
    </row>
    <row r="341" spans="1:5" ht="24">
      <c r="A341" s="31" t="s">
        <v>160</v>
      </c>
      <c r="B341" s="26"/>
      <c r="C341" s="89"/>
      <c r="D341" s="45">
        <v>400</v>
      </c>
      <c r="E341" s="21">
        <v>2464200.5099999998</v>
      </c>
    </row>
    <row r="342" spans="1:5" ht="16.5" customHeight="1">
      <c r="A342" s="34" t="s">
        <v>263</v>
      </c>
      <c r="B342" s="26"/>
      <c r="C342" s="35" t="s">
        <v>264</v>
      </c>
      <c r="D342" s="45"/>
      <c r="E342" s="21"/>
    </row>
    <row r="343" spans="1:5" ht="24">
      <c r="A343" s="31" t="s">
        <v>27</v>
      </c>
      <c r="B343" s="26"/>
      <c r="C343" s="28"/>
      <c r="D343" s="45">
        <v>200</v>
      </c>
      <c r="E343" s="21">
        <v>23838288.640000001</v>
      </c>
    </row>
    <row r="344" spans="1:5" ht="36">
      <c r="A344" s="29" t="s">
        <v>457</v>
      </c>
      <c r="B344" s="26"/>
      <c r="C344" s="24" t="s">
        <v>458</v>
      </c>
      <c r="D344" s="45"/>
      <c r="E344" s="21"/>
    </row>
    <row r="345" spans="1:5" ht="24">
      <c r="A345" s="31" t="s">
        <v>160</v>
      </c>
      <c r="B345" s="26"/>
      <c r="C345" s="28"/>
      <c r="D345" s="45">
        <v>400</v>
      </c>
      <c r="E345" s="21">
        <v>4607072.1100000003</v>
      </c>
    </row>
    <row r="346" spans="1:5" ht="48">
      <c r="A346" s="29" t="s">
        <v>450</v>
      </c>
      <c r="B346" s="26"/>
      <c r="C346" s="24" t="s">
        <v>452</v>
      </c>
      <c r="D346" s="45"/>
      <c r="E346" s="21"/>
    </row>
    <row r="347" spans="1:5" ht="26.25" customHeight="1">
      <c r="A347" s="31" t="s">
        <v>27</v>
      </c>
      <c r="B347" s="26"/>
      <c r="C347" s="28"/>
      <c r="D347" s="45">
        <v>200</v>
      </c>
      <c r="E347" s="21">
        <v>359309.4</v>
      </c>
    </row>
    <row r="348" spans="1:5" ht="39.6">
      <c r="A348" s="44" t="s">
        <v>265</v>
      </c>
      <c r="B348" s="26"/>
      <c r="C348" s="18" t="s">
        <v>266</v>
      </c>
      <c r="D348" s="45"/>
      <c r="E348" s="20">
        <f>E349</f>
        <v>42349.72</v>
      </c>
    </row>
    <row r="349" spans="1:5" ht="24" customHeight="1">
      <c r="A349" s="99" t="s">
        <v>267</v>
      </c>
      <c r="B349" s="26"/>
      <c r="C349" s="18" t="s">
        <v>268</v>
      </c>
      <c r="D349" s="45"/>
      <c r="E349" s="20">
        <f>SUM(E352:E352)</f>
        <v>42349.72</v>
      </c>
    </row>
    <row r="350" spans="1:5" ht="18" customHeight="1">
      <c r="A350" s="29" t="s">
        <v>386</v>
      </c>
      <c r="B350" s="26"/>
      <c r="C350" s="24" t="s">
        <v>387</v>
      </c>
      <c r="D350" s="45"/>
      <c r="E350" s="21"/>
    </row>
    <row r="351" spans="1:5" ht="19.5" customHeight="1">
      <c r="A351" s="86" t="s">
        <v>271</v>
      </c>
      <c r="B351" s="26"/>
      <c r="C351" s="89" t="s">
        <v>388</v>
      </c>
      <c r="D351" s="45"/>
      <c r="E351" s="21"/>
    </row>
    <row r="352" spans="1:5" ht="24">
      <c r="A352" s="31" t="s">
        <v>27</v>
      </c>
      <c r="B352" s="26"/>
      <c r="C352" s="24"/>
      <c r="D352" s="45">
        <v>200</v>
      </c>
      <c r="E352" s="21">
        <v>42349.72</v>
      </c>
    </row>
    <row r="353" spans="1:5" ht="26.4">
      <c r="A353" s="44" t="s">
        <v>273</v>
      </c>
      <c r="B353" s="26"/>
      <c r="C353" s="18" t="s">
        <v>274</v>
      </c>
      <c r="D353" s="45"/>
      <c r="E353" s="20">
        <f>E354+E367</f>
        <v>6679179.6500000013</v>
      </c>
    </row>
    <row r="354" spans="1:5" ht="21">
      <c r="A354" s="46" t="s">
        <v>275</v>
      </c>
      <c r="B354" s="26"/>
      <c r="C354" s="18" t="s">
        <v>276</v>
      </c>
      <c r="D354" s="45"/>
      <c r="E354" s="20">
        <f>SUM(E355:E365)</f>
        <v>497780.22000000003</v>
      </c>
    </row>
    <row r="355" spans="1:5" ht="24">
      <c r="A355" s="84" t="s">
        <v>277</v>
      </c>
      <c r="B355" s="41"/>
      <c r="C355" s="85" t="s">
        <v>278</v>
      </c>
      <c r="D355" s="43"/>
      <c r="E355" s="21"/>
    </row>
    <row r="356" spans="1:5">
      <c r="A356" s="86" t="s">
        <v>279</v>
      </c>
      <c r="B356" s="41"/>
      <c r="C356" s="89" t="s">
        <v>280</v>
      </c>
      <c r="D356" s="43"/>
      <c r="E356" s="21"/>
    </row>
    <row r="357" spans="1:5" ht="24">
      <c r="A357" s="31" t="s">
        <v>27</v>
      </c>
      <c r="B357" s="41"/>
      <c r="C357" s="24"/>
      <c r="D357" s="43">
        <v>200</v>
      </c>
      <c r="E357" s="21">
        <v>302894</v>
      </c>
    </row>
    <row r="358" spans="1:5">
      <c r="A358" s="31" t="s">
        <v>28</v>
      </c>
      <c r="B358" s="41"/>
      <c r="C358" s="24"/>
      <c r="D358" s="43">
        <v>800</v>
      </c>
      <c r="E358" s="21">
        <v>4817.7700000000004</v>
      </c>
    </row>
    <row r="359" spans="1:5" ht="24">
      <c r="A359" s="84" t="s">
        <v>281</v>
      </c>
      <c r="B359" s="41"/>
      <c r="C359" s="85" t="s">
        <v>282</v>
      </c>
      <c r="D359" s="43"/>
      <c r="E359" s="21"/>
    </row>
    <row r="360" spans="1:5">
      <c r="A360" s="86" t="s">
        <v>279</v>
      </c>
      <c r="B360" s="41"/>
      <c r="C360" s="89" t="s">
        <v>283</v>
      </c>
      <c r="D360" s="43"/>
      <c r="E360" s="21"/>
    </row>
    <row r="361" spans="1:5" ht="24">
      <c r="A361" s="31" t="s">
        <v>27</v>
      </c>
      <c r="B361" s="41"/>
      <c r="C361" s="24"/>
      <c r="D361" s="43">
        <v>200</v>
      </c>
      <c r="E361" s="21">
        <v>44000</v>
      </c>
    </row>
    <row r="362" spans="1:5">
      <c r="A362" s="31" t="s">
        <v>28</v>
      </c>
      <c r="B362" s="41"/>
      <c r="C362" s="24"/>
      <c r="D362" s="43">
        <v>800</v>
      </c>
      <c r="E362" s="21">
        <v>3875.95</v>
      </c>
    </row>
    <row r="363" spans="1:5" ht="24">
      <c r="A363" s="84" t="s">
        <v>284</v>
      </c>
      <c r="B363" s="41"/>
      <c r="C363" s="85" t="s">
        <v>285</v>
      </c>
      <c r="D363" s="43"/>
      <c r="E363" s="21"/>
    </row>
    <row r="364" spans="1:5">
      <c r="A364" s="86" t="s">
        <v>279</v>
      </c>
      <c r="B364" s="41"/>
      <c r="C364" s="89" t="s">
        <v>286</v>
      </c>
      <c r="D364" s="43"/>
      <c r="E364" s="21"/>
    </row>
    <row r="365" spans="1:5" ht="24">
      <c r="A365" s="31" t="s">
        <v>27</v>
      </c>
      <c r="B365" s="41"/>
      <c r="C365" s="24"/>
      <c r="D365" s="43">
        <v>200</v>
      </c>
      <c r="E365" s="21">
        <v>142192.5</v>
      </c>
    </row>
    <row r="366" spans="1:5">
      <c r="A366" s="31"/>
      <c r="B366" s="41"/>
      <c r="C366" s="24"/>
      <c r="D366" s="43"/>
      <c r="E366" s="21"/>
    </row>
    <row r="367" spans="1:5" ht="23.4">
      <c r="A367" s="51" t="s">
        <v>287</v>
      </c>
      <c r="B367" s="41"/>
      <c r="C367" s="47" t="s">
        <v>288</v>
      </c>
      <c r="D367" s="43"/>
      <c r="E367" s="20">
        <f>SUM(E368:E377)</f>
        <v>6181399.4300000016</v>
      </c>
    </row>
    <row r="368" spans="1:5" ht="27.75" customHeight="1">
      <c r="A368" s="29" t="s">
        <v>289</v>
      </c>
      <c r="B368" s="41"/>
      <c r="C368" s="24" t="s">
        <v>290</v>
      </c>
      <c r="D368" s="43"/>
      <c r="E368" s="21"/>
    </row>
    <row r="369" spans="1:5">
      <c r="A369" s="31" t="s">
        <v>291</v>
      </c>
      <c r="B369" s="41"/>
      <c r="C369" s="28" t="s">
        <v>292</v>
      </c>
      <c r="D369" s="43"/>
      <c r="E369" s="21"/>
    </row>
    <row r="370" spans="1:5" ht="24">
      <c r="A370" s="31" t="s">
        <v>27</v>
      </c>
      <c r="B370" s="41"/>
      <c r="C370" s="24"/>
      <c r="D370" s="43">
        <v>200</v>
      </c>
      <c r="E370" s="21">
        <v>4299202.9800000004</v>
      </c>
    </row>
    <row r="371" spans="1:5">
      <c r="A371" s="31" t="s">
        <v>28</v>
      </c>
      <c r="B371" s="41"/>
      <c r="C371" s="24"/>
      <c r="D371" s="43">
        <v>800</v>
      </c>
      <c r="E371" s="21">
        <v>22538.19</v>
      </c>
    </row>
    <row r="372" spans="1:5">
      <c r="A372" s="29" t="s">
        <v>293</v>
      </c>
      <c r="B372" s="16"/>
      <c r="C372" s="24" t="s">
        <v>476</v>
      </c>
      <c r="D372" s="43"/>
      <c r="E372" s="21"/>
    </row>
    <row r="373" spans="1:5">
      <c r="A373" s="31" t="s">
        <v>291</v>
      </c>
      <c r="B373" s="16"/>
      <c r="C373" s="28" t="s">
        <v>477</v>
      </c>
      <c r="D373" s="43"/>
      <c r="E373" s="21"/>
    </row>
    <row r="374" spans="1:5" ht="24">
      <c r="A374" s="31" t="s">
        <v>27</v>
      </c>
      <c r="B374" s="16"/>
      <c r="C374" s="28"/>
      <c r="D374" s="45">
        <v>200</v>
      </c>
      <c r="E374" s="21">
        <v>1690353.61</v>
      </c>
    </row>
    <row r="375" spans="1:5">
      <c r="A375" s="31" t="s">
        <v>28</v>
      </c>
      <c r="B375" s="16"/>
      <c r="C375" s="28"/>
      <c r="D375" s="45">
        <v>800</v>
      </c>
      <c r="E375" s="21">
        <v>59164.65</v>
      </c>
    </row>
    <row r="376" spans="1:5" ht="24">
      <c r="A376" s="34" t="s">
        <v>294</v>
      </c>
      <c r="B376" s="26"/>
      <c r="C376" s="35" t="s">
        <v>295</v>
      </c>
      <c r="D376" s="45"/>
      <c r="E376" s="21"/>
    </row>
    <row r="377" spans="1:5" ht="24">
      <c r="A377" s="31" t="s">
        <v>27</v>
      </c>
      <c r="B377" s="26"/>
      <c r="C377" s="13"/>
      <c r="D377" s="45">
        <v>200</v>
      </c>
      <c r="E377" s="21">
        <v>110140</v>
      </c>
    </row>
    <row r="378" spans="1:5" ht="42.75" customHeight="1">
      <c r="A378" s="44" t="s">
        <v>296</v>
      </c>
      <c r="B378" s="26"/>
      <c r="C378" s="18" t="s">
        <v>297</v>
      </c>
      <c r="D378" s="45"/>
      <c r="E378" s="20">
        <f>E379+E390</f>
        <v>20430383.390000001</v>
      </c>
    </row>
    <row r="379" spans="1:5" ht="45" customHeight="1">
      <c r="A379" s="51" t="s">
        <v>420</v>
      </c>
      <c r="B379" s="26"/>
      <c r="C379" s="18" t="s">
        <v>302</v>
      </c>
      <c r="D379" s="45"/>
      <c r="E379" s="20">
        <f>SUM(E380:E389)</f>
        <v>18841310.420000002</v>
      </c>
    </row>
    <row r="380" spans="1:5" ht="24">
      <c r="A380" s="65" t="s">
        <v>303</v>
      </c>
      <c r="B380" s="41"/>
      <c r="C380" s="94" t="s">
        <v>304</v>
      </c>
      <c r="D380" s="43"/>
      <c r="E380" s="21"/>
    </row>
    <row r="381" spans="1:5" ht="24">
      <c r="A381" s="138" t="s">
        <v>305</v>
      </c>
      <c r="B381" s="41"/>
      <c r="C381" s="89" t="s">
        <v>306</v>
      </c>
      <c r="D381" s="43"/>
      <c r="E381" s="21"/>
    </row>
    <row r="382" spans="1:5" ht="48">
      <c r="A382" s="33" t="s">
        <v>26</v>
      </c>
      <c r="B382" s="41"/>
      <c r="C382" s="89"/>
      <c r="D382" s="43">
        <v>100</v>
      </c>
      <c r="E382" s="21">
        <v>8172887.6900000004</v>
      </c>
    </row>
    <row r="383" spans="1:5" ht="24">
      <c r="A383" s="31" t="s">
        <v>27</v>
      </c>
      <c r="B383" s="26"/>
      <c r="C383" s="52"/>
      <c r="D383" s="45">
        <v>200</v>
      </c>
      <c r="E383" s="21">
        <v>7275037.9299999997</v>
      </c>
    </row>
    <row r="384" spans="1:5">
      <c r="A384" s="66" t="s">
        <v>28</v>
      </c>
      <c r="B384" s="41"/>
      <c r="C384" s="28"/>
      <c r="D384" s="43">
        <v>800</v>
      </c>
      <c r="E384" s="21">
        <v>225232.66</v>
      </c>
    </row>
    <row r="385" spans="1:5">
      <c r="A385" s="65" t="s">
        <v>307</v>
      </c>
      <c r="B385" s="41"/>
      <c r="C385" s="94" t="s">
        <v>308</v>
      </c>
      <c r="D385" s="43"/>
      <c r="E385" s="21"/>
    </row>
    <row r="386" spans="1:5">
      <c r="A386" s="86" t="s">
        <v>309</v>
      </c>
      <c r="B386" s="41"/>
      <c r="C386" s="89" t="s">
        <v>310</v>
      </c>
      <c r="D386" s="43"/>
      <c r="E386" s="21"/>
    </row>
    <row r="387" spans="1:5" ht="48">
      <c r="A387" s="33" t="s">
        <v>26</v>
      </c>
      <c r="B387" s="26"/>
      <c r="C387" s="28"/>
      <c r="D387" s="45">
        <v>100</v>
      </c>
      <c r="E387" s="21">
        <v>2707476.74</v>
      </c>
    </row>
    <row r="388" spans="1:5" ht="24">
      <c r="A388" s="31" t="s">
        <v>27</v>
      </c>
      <c r="B388" s="26"/>
      <c r="C388" s="52"/>
      <c r="D388" s="45">
        <v>200</v>
      </c>
      <c r="E388" s="21">
        <v>438106.74</v>
      </c>
    </row>
    <row r="389" spans="1:5" ht="15" customHeight="1">
      <c r="A389" s="31" t="s">
        <v>28</v>
      </c>
      <c r="B389" s="41"/>
      <c r="C389" s="52"/>
      <c r="D389" s="43">
        <v>800</v>
      </c>
      <c r="E389" s="21">
        <v>22568.66</v>
      </c>
    </row>
    <row r="390" spans="1:5" ht="24.75" customHeight="1">
      <c r="A390" s="139" t="s">
        <v>311</v>
      </c>
      <c r="B390" s="41"/>
      <c r="C390" s="140" t="s">
        <v>312</v>
      </c>
      <c r="D390" s="43"/>
      <c r="E390" s="20">
        <f>SUM(E393:E402)</f>
        <v>1589072.97</v>
      </c>
    </row>
    <row r="391" spans="1:5" ht="49.2" customHeight="1">
      <c r="A391" s="84" t="s">
        <v>470</v>
      </c>
      <c r="B391" s="41"/>
      <c r="C391" s="85" t="s">
        <v>471</v>
      </c>
      <c r="D391" s="43"/>
      <c r="E391" s="20"/>
    </row>
    <row r="392" spans="1:5" ht="16.2" customHeight="1">
      <c r="A392" s="86" t="s">
        <v>313</v>
      </c>
      <c r="B392" s="41"/>
      <c r="C392" s="89" t="s">
        <v>472</v>
      </c>
      <c r="D392" s="43"/>
      <c r="E392" s="20"/>
    </row>
    <row r="393" spans="1:5" ht="24.75" customHeight="1">
      <c r="A393" s="31" t="s">
        <v>27</v>
      </c>
      <c r="B393" s="41"/>
      <c r="C393" s="140"/>
      <c r="D393" s="43">
        <v>200</v>
      </c>
      <c r="E393" s="21">
        <v>100000</v>
      </c>
    </row>
    <row r="394" spans="1:5" ht="62.25" customHeight="1">
      <c r="A394" s="84" t="s">
        <v>438</v>
      </c>
      <c r="B394" s="41"/>
      <c r="C394" s="85" t="s">
        <v>436</v>
      </c>
      <c r="D394" s="43"/>
      <c r="E394" s="21"/>
    </row>
    <row r="395" spans="1:5" ht="15" customHeight="1">
      <c r="A395" s="86" t="s">
        <v>313</v>
      </c>
      <c r="B395" s="41"/>
      <c r="C395" s="89" t="s">
        <v>437</v>
      </c>
      <c r="D395" s="43"/>
      <c r="E395" s="21"/>
    </row>
    <row r="396" spans="1:5" ht="24">
      <c r="A396" s="31" t="s">
        <v>27</v>
      </c>
      <c r="B396" s="41"/>
      <c r="C396" s="28"/>
      <c r="D396" s="43">
        <v>200</v>
      </c>
      <c r="E396" s="21">
        <v>99990</v>
      </c>
    </row>
    <row r="397" spans="1:5" ht="17.25" customHeight="1">
      <c r="A397" s="29" t="s">
        <v>478</v>
      </c>
      <c r="B397" s="16"/>
      <c r="C397" s="85" t="s">
        <v>479</v>
      </c>
      <c r="D397" s="43"/>
      <c r="E397" s="21"/>
    </row>
    <row r="398" spans="1:5" ht="17.25" customHeight="1">
      <c r="A398" s="86" t="s">
        <v>313</v>
      </c>
      <c r="B398" s="16"/>
      <c r="C398" s="89" t="s">
        <v>480</v>
      </c>
      <c r="D398" s="43"/>
      <c r="E398" s="21"/>
    </row>
    <row r="399" spans="1:5" ht="27.75" customHeight="1">
      <c r="A399" s="31" t="s">
        <v>27</v>
      </c>
      <c r="B399" s="16"/>
      <c r="C399" s="28"/>
      <c r="D399" s="43">
        <v>200</v>
      </c>
      <c r="E399" s="21">
        <v>99453.06</v>
      </c>
    </row>
    <row r="400" spans="1:5" ht="41.25" customHeight="1">
      <c r="A400" s="29" t="s">
        <v>450</v>
      </c>
      <c r="B400" s="41"/>
      <c r="C400" s="24" t="s">
        <v>452</v>
      </c>
      <c r="D400" s="43"/>
      <c r="E400" s="21"/>
    </row>
    <row r="401" spans="1:5" ht="27.75" customHeight="1">
      <c r="A401" s="31" t="s">
        <v>27</v>
      </c>
      <c r="B401" s="41"/>
      <c r="C401" s="28"/>
      <c r="D401" s="43">
        <v>200</v>
      </c>
      <c r="E401" s="21">
        <v>1286779.9099999999</v>
      </c>
    </row>
    <row r="402" spans="1:5" ht="17.25" customHeight="1">
      <c r="A402" s="66" t="s">
        <v>28</v>
      </c>
      <c r="B402" s="41"/>
      <c r="C402" s="28"/>
      <c r="D402" s="43">
        <v>800</v>
      </c>
      <c r="E402" s="21">
        <v>2850</v>
      </c>
    </row>
    <row r="403" spans="1:5" ht="34.799999999999997">
      <c r="A403" s="51" t="s">
        <v>396</v>
      </c>
      <c r="B403" s="23"/>
      <c r="C403" s="18" t="s">
        <v>315</v>
      </c>
      <c r="D403" s="45"/>
      <c r="E403" s="20">
        <f>E405+E406+E407+E409+E411+E413+E414</f>
        <v>47128246.57</v>
      </c>
    </row>
    <row r="404" spans="1:5" ht="24">
      <c r="A404" s="84" t="s">
        <v>316</v>
      </c>
      <c r="B404" s="19"/>
      <c r="C404" s="85" t="s">
        <v>317</v>
      </c>
      <c r="D404" s="48"/>
      <c r="E404" s="21"/>
    </row>
    <row r="405" spans="1:5" ht="48">
      <c r="A405" s="33" t="s">
        <v>26</v>
      </c>
      <c r="B405" s="19"/>
      <c r="C405" s="98"/>
      <c r="D405" s="45">
        <v>100</v>
      </c>
      <c r="E405" s="21">
        <v>27070</v>
      </c>
    </row>
    <row r="406" spans="1:5" ht="24">
      <c r="A406" s="31" t="s">
        <v>27</v>
      </c>
      <c r="B406" s="26"/>
      <c r="C406" s="52"/>
      <c r="D406" s="45">
        <v>200</v>
      </c>
      <c r="E406" s="21">
        <v>1069053.4399999999</v>
      </c>
    </row>
    <row r="407" spans="1:5" ht="18" customHeight="1">
      <c r="A407" s="66" t="s">
        <v>28</v>
      </c>
      <c r="B407" s="26"/>
      <c r="C407" s="24"/>
      <c r="D407" s="45">
        <v>800</v>
      </c>
      <c r="E407" s="101">
        <v>49732.04</v>
      </c>
    </row>
    <row r="408" spans="1:5" ht="16.5" customHeight="1">
      <c r="A408" s="70" t="s">
        <v>319</v>
      </c>
      <c r="B408" s="26"/>
      <c r="C408" s="94" t="s">
        <v>320</v>
      </c>
      <c r="D408" s="45"/>
      <c r="E408" s="21"/>
    </row>
    <row r="409" spans="1:5" ht="48">
      <c r="A409" s="33" t="s">
        <v>26</v>
      </c>
      <c r="B409" s="26"/>
      <c r="C409" s="39"/>
      <c r="D409" s="45">
        <v>100</v>
      </c>
      <c r="E409" s="21">
        <v>1058905.69</v>
      </c>
    </row>
    <row r="410" spans="1:5" ht="14.25" customHeight="1">
      <c r="A410" s="70" t="s">
        <v>321</v>
      </c>
      <c r="B410" s="26"/>
      <c r="C410" s="94" t="s">
        <v>322</v>
      </c>
      <c r="D410" s="45"/>
      <c r="E410" s="21"/>
    </row>
    <row r="411" spans="1:5" ht="48">
      <c r="A411" s="33" t="s">
        <v>26</v>
      </c>
      <c r="B411" s="26"/>
      <c r="C411" s="24"/>
      <c r="D411" s="45">
        <v>100</v>
      </c>
      <c r="E411" s="101">
        <v>40847581.399999999</v>
      </c>
    </row>
    <row r="412" spans="1:5" ht="42" customHeight="1">
      <c r="A412" s="141" t="s">
        <v>446</v>
      </c>
      <c r="B412" s="36"/>
      <c r="C412" s="24" t="s">
        <v>376</v>
      </c>
      <c r="D412" s="78"/>
      <c r="E412" s="21"/>
    </row>
    <row r="413" spans="1:5" ht="24">
      <c r="A413" s="31" t="s">
        <v>27</v>
      </c>
      <c r="B413" s="36"/>
      <c r="C413" s="37"/>
      <c r="D413" s="78">
        <v>200</v>
      </c>
      <c r="E413" s="21">
        <v>538700</v>
      </c>
    </row>
    <row r="414" spans="1:5" ht="24">
      <c r="A414" s="33" t="s">
        <v>49</v>
      </c>
      <c r="B414" s="37"/>
      <c r="C414" s="3"/>
      <c r="D414" s="78">
        <v>600</v>
      </c>
      <c r="E414" s="21">
        <v>3537204</v>
      </c>
    </row>
    <row r="415" spans="1:5" ht="39.6">
      <c r="A415" s="44" t="s">
        <v>421</v>
      </c>
      <c r="B415" s="142"/>
      <c r="C415" s="18" t="s">
        <v>366</v>
      </c>
      <c r="D415" s="143"/>
      <c r="E415" s="20">
        <f>SUM(E416:E424)</f>
        <v>26020260.539999999</v>
      </c>
    </row>
    <row r="416" spans="1:5" ht="36">
      <c r="A416" s="84" t="s">
        <v>367</v>
      </c>
      <c r="B416" s="19"/>
      <c r="C416" s="24" t="s">
        <v>509</v>
      </c>
      <c r="D416" s="78"/>
      <c r="E416" s="21"/>
    </row>
    <row r="417" spans="1:5" ht="24">
      <c r="A417" s="144" t="s">
        <v>27</v>
      </c>
      <c r="B417" s="26"/>
      <c r="C417" s="129"/>
      <c r="D417" s="78">
        <v>200</v>
      </c>
      <c r="E417" s="21">
        <v>479129.72</v>
      </c>
    </row>
    <row r="418" spans="1:5" ht="36">
      <c r="A418" s="29" t="s">
        <v>368</v>
      </c>
      <c r="B418" s="36"/>
      <c r="C418" s="24" t="s">
        <v>510</v>
      </c>
      <c r="D418" s="78"/>
      <c r="E418" s="21"/>
    </row>
    <row r="419" spans="1:5" ht="24">
      <c r="A419" s="144" t="s">
        <v>27</v>
      </c>
      <c r="B419" s="36"/>
      <c r="C419" s="37"/>
      <c r="D419" s="78">
        <v>200</v>
      </c>
      <c r="E419" s="21">
        <v>3353495.55</v>
      </c>
    </row>
    <row r="420" spans="1:5">
      <c r="A420" s="145" t="s">
        <v>475</v>
      </c>
      <c r="B420" s="16"/>
      <c r="C420" s="35" t="s">
        <v>487</v>
      </c>
      <c r="D420" s="110"/>
      <c r="E420" s="21"/>
    </row>
    <row r="421" spans="1:5" ht="24">
      <c r="A421" s="146" t="s">
        <v>27</v>
      </c>
      <c r="B421" s="16"/>
      <c r="C421" s="37"/>
      <c r="D421" s="110">
        <v>200</v>
      </c>
      <c r="E421" s="21">
        <v>16772679.49</v>
      </c>
    </row>
    <row r="422" spans="1:5" ht="36">
      <c r="A422" s="145" t="s">
        <v>428</v>
      </c>
      <c r="B422" s="16"/>
      <c r="C422" s="35" t="s">
        <v>429</v>
      </c>
      <c r="D422" s="147"/>
      <c r="E422" s="21"/>
    </row>
    <row r="423" spans="1:5" ht="24">
      <c r="A423" s="146" t="s">
        <v>27</v>
      </c>
      <c r="B423" s="37"/>
      <c r="C423" s="16"/>
      <c r="D423" s="147">
        <v>200</v>
      </c>
      <c r="E423" s="21">
        <v>5281594.78</v>
      </c>
    </row>
    <row r="424" spans="1:5" ht="18.75" customHeight="1">
      <c r="A424" s="31" t="s">
        <v>28</v>
      </c>
      <c r="B424" s="37"/>
      <c r="C424" s="16"/>
      <c r="D424" s="78">
        <v>800</v>
      </c>
      <c r="E424" s="21">
        <v>133361</v>
      </c>
    </row>
    <row r="425" spans="1:5" ht="22.5" customHeight="1">
      <c r="A425" s="68" t="s">
        <v>332</v>
      </c>
      <c r="B425" s="36"/>
      <c r="C425" s="10"/>
      <c r="D425" s="78"/>
      <c r="E425" s="69"/>
    </row>
    <row r="426" spans="1:5" ht="55.2">
      <c r="A426" s="148" t="s">
        <v>466</v>
      </c>
      <c r="B426" s="16"/>
      <c r="C426" s="149" t="s">
        <v>439</v>
      </c>
      <c r="D426" s="3"/>
      <c r="E426" s="69">
        <f>E427</f>
        <v>1323399</v>
      </c>
    </row>
    <row r="427" spans="1:5" ht="15.75" customHeight="1">
      <c r="A427" s="31" t="s">
        <v>20</v>
      </c>
      <c r="B427" s="16"/>
      <c r="C427" s="150"/>
      <c r="D427" s="78">
        <v>300</v>
      </c>
      <c r="E427" s="123">
        <v>1323399</v>
      </c>
    </row>
    <row r="428" spans="1:5" ht="48">
      <c r="A428" s="70" t="s">
        <v>445</v>
      </c>
      <c r="B428" s="16"/>
      <c r="C428" s="149" t="s">
        <v>440</v>
      </c>
      <c r="D428" s="78"/>
      <c r="E428" s="69">
        <f>E429</f>
        <v>80000</v>
      </c>
    </row>
    <row r="429" spans="1:5" ht="15.75" customHeight="1">
      <c r="A429" s="31" t="s">
        <v>28</v>
      </c>
      <c r="B429" s="10"/>
      <c r="C429" s="78"/>
      <c r="D429" s="78">
        <v>800</v>
      </c>
      <c r="E429" s="123">
        <v>80000</v>
      </c>
    </row>
    <row r="430" spans="1:5" ht="36">
      <c r="A430" s="151" t="s">
        <v>333</v>
      </c>
      <c r="B430" s="26"/>
      <c r="C430" s="152" t="s">
        <v>334</v>
      </c>
      <c r="D430" s="45"/>
      <c r="E430" s="20"/>
    </row>
    <row r="431" spans="1:5" ht="24">
      <c r="A431" s="31" t="s">
        <v>27</v>
      </c>
      <c r="B431" s="26"/>
      <c r="C431" s="18"/>
      <c r="D431" s="45">
        <v>200</v>
      </c>
      <c r="E431" s="21">
        <v>47791</v>
      </c>
    </row>
    <row r="432" spans="1:5" ht="36">
      <c r="A432" s="151" t="s">
        <v>335</v>
      </c>
      <c r="B432" s="26"/>
      <c r="C432" s="152" t="s">
        <v>336</v>
      </c>
      <c r="D432" s="45"/>
      <c r="E432" s="20"/>
    </row>
    <row r="433" spans="1:5" ht="53.25" customHeight="1">
      <c r="A433" s="33" t="s">
        <v>26</v>
      </c>
      <c r="B433" s="26"/>
      <c r="C433" s="18"/>
      <c r="D433" s="45">
        <v>100</v>
      </c>
      <c r="E433" s="21">
        <v>1821259.55</v>
      </c>
    </row>
    <row r="434" spans="1:5" ht="24">
      <c r="A434" s="31" t="s">
        <v>27</v>
      </c>
      <c r="B434" s="26"/>
      <c r="C434" s="18"/>
      <c r="D434" s="45">
        <v>200</v>
      </c>
      <c r="E434" s="21">
        <v>496820.26</v>
      </c>
    </row>
    <row r="435" spans="1:5" ht="15.75" customHeight="1">
      <c r="A435" s="31" t="s">
        <v>28</v>
      </c>
      <c r="B435" s="26"/>
      <c r="C435" s="18"/>
      <c r="D435" s="45">
        <v>800</v>
      </c>
      <c r="E435" s="21">
        <v>39.520000000000003</v>
      </c>
    </row>
    <row r="436" spans="1:5" ht="30" customHeight="1">
      <c r="A436" s="151" t="s">
        <v>337</v>
      </c>
      <c r="B436" s="26"/>
      <c r="C436" s="152" t="s">
        <v>338</v>
      </c>
      <c r="D436" s="45"/>
      <c r="E436" s="20"/>
    </row>
    <row r="437" spans="1:5" ht="47.25" customHeight="1">
      <c r="A437" s="33" t="s">
        <v>26</v>
      </c>
      <c r="B437" s="26"/>
      <c r="C437" s="18"/>
      <c r="D437" s="45">
        <v>100</v>
      </c>
      <c r="E437" s="21">
        <v>1513361.35</v>
      </c>
    </row>
    <row r="438" spans="1:5" ht="24">
      <c r="A438" s="31" t="s">
        <v>27</v>
      </c>
      <c r="B438" s="26"/>
      <c r="C438" s="18"/>
      <c r="D438" s="45">
        <v>200</v>
      </c>
      <c r="E438" s="21">
        <v>8965.91</v>
      </c>
    </row>
    <row r="439" spans="1:5" ht="36">
      <c r="A439" s="151" t="s">
        <v>339</v>
      </c>
      <c r="B439" s="26"/>
      <c r="C439" s="152" t="s">
        <v>340</v>
      </c>
      <c r="D439" s="45"/>
      <c r="E439" s="20"/>
    </row>
    <row r="440" spans="1:5" ht="51.75" customHeight="1">
      <c r="A440" s="33" t="s">
        <v>26</v>
      </c>
      <c r="B440" s="26"/>
      <c r="C440" s="152"/>
      <c r="D440" s="45">
        <v>100</v>
      </c>
      <c r="E440" s="21">
        <v>13475.7</v>
      </c>
    </row>
    <row r="441" spans="1:5" ht="24">
      <c r="A441" s="31" t="s">
        <v>27</v>
      </c>
      <c r="B441" s="26"/>
      <c r="C441" s="18"/>
      <c r="D441" s="45">
        <v>200</v>
      </c>
      <c r="E441" s="21">
        <v>18093</v>
      </c>
    </row>
    <row r="442" spans="1:5" ht="24.6">
      <c r="A442" s="153" t="s">
        <v>347</v>
      </c>
      <c r="B442" s="19"/>
      <c r="C442" s="71" t="s">
        <v>348</v>
      </c>
      <c r="D442" s="48"/>
      <c r="E442" s="72"/>
    </row>
    <row r="443" spans="1:5" ht="51.75" customHeight="1">
      <c r="A443" s="33" t="s">
        <v>26</v>
      </c>
      <c r="B443" s="26"/>
      <c r="C443" s="24"/>
      <c r="D443" s="45">
        <v>100</v>
      </c>
      <c r="E443" s="21">
        <v>11922638.970000001</v>
      </c>
    </row>
    <row r="444" spans="1:5" ht="24">
      <c r="A444" s="31" t="s">
        <v>27</v>
      </c>
      <c r="B444" s="26"/>
      <c r="C444" s="28"/>
      <c r="D444" s="45">
        <v>200</v>
      </c>
      <c r="E444" s="21">
        <v>709787.21</v>
      </c>
    </row>
    <row r="445" spans="1:5">
      <c r="A445" s="66" t="s">
        <v>28</v>
      </c>
      <c r="B445" s="26"/>
      <c r="C445" s="28"/>
      <c r="D445" s="45">
        <v>800</v>
      </c>
      <c r="E445" s="21">
        <v>13113.07</v>
      </c>
    </row>
    <row r="446" spans="1:5" ht="24.6">
      <c r="A446" s="70" t="s">
        <v>349</v>
      </c>
      <c r="B446" s="26"/>
      <c r="C446" s="71" t="s">
        <v>350</v>
      </c>
      <c r="D446" s="45"/>
      <c r="E446" s="72"/>
    </row>
    <row r="447" spans="1:5">
      <c r="A447" s="31" t="s">
        <v>28</v>
      </c>
      <c r="B447" s="26"/>
      <c r="C447" s="28"/>
      <c r="D447" s="45">
        <v>800</v>
      </c>
      <c r="E447" s="21">
        <v>3015488</v>
      </c>
    </row>
    <row r="448" spans="1:5">
      <c r="A448" s="66"/>
      <c r="B448" s="26"/>
      <c r="C448" s="28"/>
      <c r="D448" s="45"/>
      <c r="E448" s="21"/>
    </row>
    <row r="449" spans="1:5" ht="13.8">
      <c r="A449" s="70" t="s">
        <v>354</v>
      </c>
      <c r="B449" s="19"/>
      <c r="C449" s="71" t="s">
        <v>355</v>
      </c>
      <c r="D449" s="48"/>
      <c r="E449" s="72"/>
    </row>
    <row r="450" spans="1:5" ht="24">
      <c r="A450" s="31" t="s">
        <v>27</v>
      </c>
      <c r="B450" s="26"/>
      <c r="C450" s="24"/>
      <c r="D450" s="45">
        <v>200</v>
      </c>
      <c r="E450" s="154">
        <v>94446.5</v>
      </c>
    </row>
    <row r="451" spans="1:5">
      <c r="A451" s="31" t="s">
        <v>20</v>
      </c>
      <c r="B451" s="26"/>
      <c r="C451" s="24"/>
      <c r="D451" s="45">
        <v>300</v>
      </c>
      <c r="E451" s="154">
        <v>160765.95000000001</v>
      </c>
    </row>
    <row r="452" spans="1:5">
      <c r="A452" s="31" t="s">
        <v>28</v>
      </c>
      <c r="B452" s="26"/>
      <c r="C452" s="28"/>
      <c r="D452" s="45">
        <v>800</v>
      </c>
      <c r="E452" s="154">
        <v>859108</v>
      </c>
    </row>
    <row r="453" spans="1:5">
      <c r="A453" s="16"/>
      <c r="B453" s="28"/>
      <c r="C453" s="136"/>
      <c r="D453" s="80"/>
      <c r="E453" s="21"/>
    </row>
    <row r="454" spans="1:5" ht="13.8">
      <c r="A454" s="70" t="s">
        <v>358</v>
      </c>
      <c r="B454" s="19"/>
      <c r="C454" s="71" t="s">
        <v>359</v>
      </c>
      <c r="D454" s="48"/>
      <c r="E454" s="72"/>
    </row>
    <row r="455" spans="1:5" ht="24">
      <c r="A455" s="31" t="s">
        <v>27</v>
      </c>
      <c r="B455" s="26"/>
      <c r="C455" s="28"/>
      <c r="D455" s="45">
        <v>200</v>
      </c>
      <c r="E455" s="21">
        <v>4410041.3899999997</v>
      </c>
    </row>
    <row r="456" spans="1:5" ht="18" customHeight="1">
      <c r="A456" s="31" t="s">
        <v>28</v>
      </c>
      <c r="B456" s="15"/>
      <c r="C456" s="28"/>
      <c r="D456" s="45">
        <v>800</v>
      </c>
      <c r="E456" s="21">
        <v>188498.51</v>
      </c>
    </row>
    <row r="457" spans="1:5">
      <c r="A457" s="31"/>
      <c r="B457" s="15"/>
      <c r="C457" s="28"/>
      <c r="D457" s="45"/>
      <c r="E457" s="21"/>
    </row>
    <row r="458" spans="1:5" ht="26.4">
      <c r="A458" s="102" t="s">
        <v>404</v>
      </c>
      <c r="B458" s="103" t="s">
        <v>324</v>
      </c>
      <c r="C458" s="13"/>
      <c r="D458" s="77"/>
      <c r="E458" s="20">
        <f>E459</f>
        <v>2027521.69</v>
      </c>
    </row>
    <row r="459" spans="1:5" ht="34.799999999999997">
      <c r="A459" s="51" t="s">
        <v>396</v>
      </c>
      <c r="B459" s="23"/>
      <c r="C459" s="18" t="s">
        <v>315</v>
      </c>
      <c r="D459" s="45"/>
      <c r="E459" s="20">
        <f>SUM(E461:E466)</f>
        <v>2027521.69</v>
      </c>
    </row>
    <row r="460" spans="1:5" ht="26.25" customHeight="1">
      <c r="A460" s="84" t="s">
        <v>316</v>
      </c>
      <c r="B460" s="3"/>
      <c r="C460" s="85" t="s">
        <v>317</v>
      </c>
      <c r="D460" s="45"/>
      <c r="E460" s="20"/>
    </row>
    <row r="461" spans="1:5" ht="24">
      <c r="A461" s="31" t="s">
        <v>27</v>
      </c>
      <c r="B461" s="26"/>
      <c r="C461" s="52"/>
      <c r="D461" s="45">
        <v>200</v>
      </c>
      <c r="E461" s="21">
        <v>74107.44</v>
      </c>
    </row>
    <row r="462" spans="1:5" ht="16.5" customHeight="1">
      <c r="A462" s="155" t="s">
        <v>28</v>
      </c>
      <c r="B462" s="26"/>
      <c r="C462" s="52"/>
      <c r="D462" s="45">
        <v>800</v>
      </c>
      <c r="E462" s="21">
        <v>9603.2199999999993</v>
      </c>
    </row>
    <row r="463" spans="1:5" ht="18" customHeight="1">
      <c r="A463" s="70" t="s">
        <v>321</v>
      </c>
      <c r="B463" s="26"/>
      <c r="C463" s="94" t="s">
        <v>322</v>
      </c>
      <c r="D463" s="45"/>
      <c r="E463" s="21"/>
    </row>
    <row r="464" spans="1:5" ht="52.5" customHeight="1">
      <c r="A464" s="33" t="s">
        <v>26</v>
      </c>
      <c r="B464" s="26"/>
      <c r="C464" s="24"/>
      <c r="D464" s="45">
        <v>100</v>
      </c>
      <c r="E464" s="101">
        <v>1028299.78</v>
      </c>
    </row>
    <row r="465" spans="1:5" ht="24">
      <c r="A465" s="70" t="s">
        <v>325</v>
      </c>
      <c r="B465" s="26"/>
      <c r="C465" s="94" t="s">
        <v>326</v>
      </c>
      <c r="D465" s="45"/>
      <c r="E465" s="156"/>
    </row>
    <row r="466" spans="1:5" ht="31.2">
      <c r="A466" s="38" t="s">
        <v>327</v>
      </c>
      <c r="B466" s="26"/>
      <c r="C466" s="24"/>
      <c r="D466" s="45">
        <v>100</v>
      </c>
      <c r="E466" s="21">
        <v>915511.25</v>
      </c>
    </row>
    <row r="467" spans="1:5">
      <c r="A467" s="38"/>
      <c r="B467" s="26"/>
      <c r="C467" s="24"/>
      <c r="D467" s="45"/>
      <c r="E467" s="21"/>
    </row>
    <row r="468" spans="1:5" ht="26.4">
      <c r="A468" s="102" t="s">
        <v>405</v>
      </c>
      <c r="B468" s="73" t="s">
        <v>344</v>
      </c>
      <c r="C468" s="13"/>
      <c r="D468" s="77"/>
      <c r="E468" s="20">
        <f>E469+E474+E476</f>
        <v>1781268.0999999999</v>
      </c>
    </row>
    <row r="469" spans="1:5" ht="34.799999999999997">
      <c r="A469" s="51" t="s">
        <v>396</v>
      </c>
      <c r="B469" s="157"/>
      <c r="C469" s="18" t="s">
        <v>315</v>
      </c>
      <c r="D469" s="45"/>
      <c r="E469" s="20">
        <f>E471</f>
        <v>135380.70000000001</v>
      </c>
    </row>
    <row r="470" spans="1:5">
      <c r="A470" s="67" t="s">
        <v>321</v>
      </c>
      <c r="B470" s="157"/>
      <c r="C470" s="94" t="s">
        <v>322</v>
      </c>
      <c r="D470" s="45"/>
      <c r="E470" s="21"/>
    </row>
    <row r="471" spans="1:5" ht="48">
      <c r="A471" s="33" t="s">
        <v>26</v>
      </c>
      <c r="B471" s="23"/>
      <c r="C471" s="24"/>
      <c r="D471" s="45">
        <v>100</v>
      </c>
      <c r="E471" s="101">
        <v>135380.70000000001</v>
      </c>
    </row>
    <row r="472" spans="1:5">
      <c r="A472" s="68" t="s">
        <v>332</v>
      </c>
      <c r="B472" s="158"/>
      <c r="C472" s="10"/>
      <c r="D472" s="78"/>
      <c r="E472" s="69"/>
    </row>
    <row r="473" spans="1:5" ht="22.2">
      <c r="A473" s="67" t="s">
        <v>342</v>
      </c>
      <c r="B473" s="157"/>
      <c r="C473" s="71" t="s">
        <v>343</v>
      </c>
      <c r="D473" s="48"/>
      <c r="E473" s="72"/>
    </row>
    <row r="474" spans="1:5" ht="48">
      <c r="A474" s="33" t="s">
        <v>26</v>
      </c>
      <c r="B474" s="23"/>
      <c r="C474" s="28"/>
      <c r="D474" s="45">
        <v>100</v>
      </c>
      <c r="E474" s="21">
        <v>1578655.94</v>
      </c>
    </row>
    <row r="475" spans="1:5" ht="13.8">
      <c r="A475" s="70" t="s">
        <v>354</v>
      </c>
      <c r="B475" s="157"/>
      <c r="C475" s="71" t="s">
        <v>355</v>
      </c>
      <c r="D475" s="48"/>
      <c r="E475" s="72"/>
    </row>
    <row r="476" spans="1:5" ht="24">
      <c r="A476" s="31" t="s">
        <v>27</v>
      </c>
      <c r="B476" s="23"/>
      <c r="C476" s="24"/>
      <c r="D476" s="45">
        <v>200</v>
      </c>
      <c r="E476" s="21">
        <v>67231.460000000006</v>
      </c>
    </row>
    <row r="477" spans="1:5">
      <c r="A477" s="159"/>
      <c r="B477" s="160"/>
      <c r="C477" s="13"/>
      <c r="D477" s="136"/>
      <c r="E477" s="16"/>
    </row>
    <row r="478" spans="1:5" ht="30.75" customHeight="1">
      <c r="A478" s="161" t="s">
        <v>406</v>
      </c>
      <c r="B478" s="103" t="s">
        <v>72</v>
      </c>
      <c r="C478" s="162"/>
      <c r="D478" s="163"/>
      <c r="E478" s="164">
        <f>E479+E502+E507+E519+E570+E580+E581+E582</f>
        <v>61939151.240000002</v>
      </c>
    </row>
    <row r="479" spans="1:5" ht="33.75" customHeight="1">
      <c r="A479" s="17" t="s">
        <v>4</v>
      </c>
      <c r="B479" s="19"/>
      <c r="C479" s="18" t="s">
        <v>5</v>
      </c>
      <c r="D479" s="48"/>
      <c r="E479" s="20">
        <f>E480+E496</f>
        <v>4500256.04</v>
      </c>
    </row>
    <row r="480" spans="1:5" ht="18" customHeight="1">
      <c r="A480" s="40" t="s">
        <v>52</v>
      </c>
      <c r="B480" s="26"/>
      <c r="C480" s="18" t="s">
        <v>53</v>
      </c>
      <c r="D480" s="45"/>
      <c r="E480" s="20">
        <f>SUM(E481:E495)</f>
        <v>4263246.54</v>
      </c>
    </row>
    <row r="481" spans="1:5" ht="27" customHeight="1">
      <c r="A481" s="84" t="s">
        <v>54</v>
      </c>
      <c r="B481" s="26"/>
      <c r="C481" s="85" t="s">
        <v>55</v>
      </c>
      <c r="D481" s="45"/>
      <c r="E481" s="21"/>
    </row>
    <row r="482" spans="1:5" ht="16.5" customHeight="1">
      <c r="A482" s="88" t="s">
        <v>56</v>
      </c>
      <c r="B482" s="26"/>
      <c r="C482" s="89" t="s">
        <v>57</v>
      </c>
      <c r="D482" s="45"/>
      <c r="E482" s="21"/>
    </row>
    <row r="483" spans="1:5" ht="24">
      <c r="A483" s="33" t="s">
        <v>378</v>
      </c>
      <c r="B483" s="41"/>
      <c r="C483" s="89"/>
      <c r="D483" s="43">
        <v>600</v>
      </c>
      <c r="E483" s="21">
        <v>249071.59</v>
      </c>
    </row>
    <row r="484" spans="1:5" ht="48">
      <c r="A484" s="84" t="s">
        <v>58</v>
      </c>
      <c r="B484" s="41"/>
      <c r="C484" s="85" t="s">
        <v>59</v>
      </c>
      <c r="D484" s="43"/>
      <c r="E484" s="21"/>
    </row>
    <row r="485" spans="1:5" ht="15.75" customHeight="1">
      <c r="A485" s="86" t="s">
        <v>56</v>
      </c>
      <c r="B485" s="41"/>
      <c r="C485" s="89" t="s">
        <v>60</v>
      </c>
      <c r="D485" s="43"/>
      <c r="E485" s="21"/>
    </row>
    <row r="486" spans="1:5" ht="24">
      <c r="A486" s="33" t="s">
        <v>49</v>
      </c>
      <c r="B486" s="41"/>
      <c r="C486" s="89"/>
      <c r="D486" s="43">
        <v>600</v>
      </c>
      <c r="E486" s="21">
        <v>4000</v>
      </c>
    </row>
    <row r="487" spans="1:5" ht="24">
      <c r="A487" s="84" t="s">
        <v>61</v>
      </c>
      <c r="B487" s="42"/>
      <c r="C487" s="85" t="s">
        <v>62</v>
      </c>
      <c r="D487" s="79"/>
      <c r="E487" s="21"/>
    </row>
    <row r="488" spans="1:5" ht="36">
      <c r="A488" s="86" t="s">
        <v>63</v>
      </c>
      <c r="B488" s="41"/>
      <c r="C488" s="89" t="s">
        <v>64</v>
      </c>
      <c r="D488" s="43"/>
      <c r="E488" s="21"/>
    </row>
    <row r="489" spans="1:5" ht="36">
      <c r="A489" s="33" t="s">
        <v>370</v>
      </c>
      <c r="B489" s="26"/>
      <c r="C489" s="28"/>
      <c r="D489" s="43">
        <v>600</v>
      </c>
      <c r="E489" s="21">
        <v>2402951.9900000002</v>
      </c>
    </row>
    <row r="490" spans="1:5" ht="24">
      <c r="A490" s="84" t="s">
        <v>61</v>
      </c>
      <c r="B490" s="26"/>
      <c r="C490" s="28" t="s">
        <v>360</v>
      </c>
      <c r="D490" s="43"/>
      <c r="E490" s="21"/>
    </row>
    <row r="491" spans="1:5" ht="27" customHeight="1">
      <c r="A491" s="33" t="s">
        <v>378</v>
      </c>
      <c r="B491" s="26"/>
      <c r="C491" s="28"/>
      <c r="D491" s="43">
        <v>600</v>
      </c>
      <c r="E491" s="21">
        <v>318327.93</v>
      </c>
    </row>
    <row r="492" spans="1:5" ht="27.75" customHeight="1">
      <c r="A492" s="22" t="s">
        <v>441</v>
      </c>
      <c r="B492" s="24"/>
      <c r="C492" s="24" t="s">
        <v>442</v>
      </c>
      <c r="D492" s="21"/>
      <c r="E492" s="21"/>
    </row>
    <row r="493" spans="1:5" ht="24">
      <c r="A493" s="33" t="s">
        <v>49</v>
      </c>
      <c r="B493" s="28"/>
      <c r="C493" s="3"/>
      <c r="D493" s="25">
        <v>600</v>
      </c>
      <c r="E493" s="21">
        <v>808967</v>
      </c>
    </row>
    <row r="494" spans="1:5" ht="27.75" customHeight="1">
      <c r="A494" s="22" t="s">
        <v>459</v>
      </c>
      <c r="B494" s="19"/>
      <c r="C494" s="24" t="s">
        <v>463</v>
      </c>
      <c r="D494" s="43"/>
      <c r="E494" s="21"/>
    </row>
    <row r="495" spans="1:5" ht="30" customHeight="1">
      <c r="A495" s="33" t="s">
        <v>49</v>
      </c>
      <c r="B495" s="26"/>
      <c r="C495" s="28"/>
      <c r="D495" s="43">
        <v>600</v>
      </c>
      <c r="E495" s="21">
        <v>479928.03</v>
      </c>
    </row>
    <row r="496" spans="1:5" ht="52.8">
      <c r="A496" s="40" t="s">
        <v>397</v>
      </c>
      <c r="B496" s="26"/>
      <c r="C496" s="18" t="s">
        <v>65</v>
      </c>
      <c r="D496" s="43"/>
      <c r="E496" s="20">
        <f>SUM(E497:E501)</f>
        <v>237009.5</v>
      </c>
    </row>
    <row r="497" spans="1:5" ht="27" customHeight="1">
      <c r="A497" s="84" t="s">
        <v>73</v>
      </c>
      <c r="B497" s="26"/>
      <c r="C497" s="85" t="s">
        <v>74</v>
      </c>
      <c r="D497" s="43"/>
      <c r="E497" s="21"/>
    </row>
    <row r="498" spans="1:5">
      <c r="A498" s="86" t="s">
        <v>67</v>
      </c>
      <c r="B498" s="26"/>
      <c r="C498" s="89" t="s">
        <v>75</v>
      </c>
      <c r="D498" s="43"/>
      <c r="E498" s="21"/>
    </row>
    <row r="499" spans="1:5" ht="24">
      <c r="A499" s="33" t="s">
        <v>378</v>
      </c>
      <c r="B499" s="26"/>
      <c r="C499" s="28"/>
      <c r="D499" s="43">
        <v>600</v>
      </c>
      <c r="E499" s="21">
        <v>119800</v>
      </c>
    </row>
    <row r="500" spans="1:5" ht="24.75" customHeight="1">
      <c r="A500" s="22" t="s">
        <v>489</v>
      </c>
      <c r="B500" s="26"/>
      <c r="C500" s="24" t="s">
        <v>488</v>
      </c>
      <c r="D500" s="43"/>
      <c r="E500" s="21"/>
    </row>
    <row r="501" spans="1:5" ht="24">
      <c r="A501" s="33" t="s">
        <v>378</v>
      </c>
      <c r="B501" s="26"/>
      <c r="C501" s="28"/>
      <c r="D501" s="43">
        <v>600</v>
      </c>
      <c r="E501" s="21">
        <v>117209.5</v>
      </c>
    </row>
    <row r="502" spans="1:5" ht="29.25" customHeight="1">
      <c r="A502" s="44" t="s">
        <v>410</v>
      </c>
      <c r="B502" s="26"/>
      <c r="C502" s="18" t="s">
        <v>76</v>
      </c>
      <c r="D502" s="45"/>
      <c r="E502" s="20">
        <f xml:space="preserve"> E503</f>
        <v>3300</v>
      </c>
    </row>
    <row r="503" spans="1:5" ht="23.4">
      <c r="A503" s="99" t="s">
        <v>121</v>
      </c>
      <c r="B503" s="26"/>
      <c r="C503" s="18" t="s">
        <v>122</v>
      </c>
      <c r="D503" s="45"/>
      <c r="E503" s="20">
        <f>SUM(E506:E506)</f>
        <v>3300</v>
      </c>
    </row>
    <row r="504" spans="1:5" ht="36.6">
      <c r="A504" s="84" t="s">
        <v>123</v>
      </c>
      <c r="B504" s="26"/>
      <c r="C504" s="85" t="s">
        <v>124</v>
      </c>
      <c r="D504" s="45"/>
      <c r="E504" s="83"/>
    </row>
    <row r="505" spans="1:5" ht="14.25" customHeight="1">
      <c r="A505" s="84" t="s">
        <v>125</v>
      </c>
      <c r="B505" s="26"/>
      <c r="C505" s="85" t="s">
        <v>126</v>
      </c>
      <c r="D505" s="45"/>
      <c r="E505" s="83"/>
    </row>
    <row r="506" spans="1:5" ht="24">
      <c r="A506" s="33" t="s">
        <v>378</v>
      </c>
      <c r="B506" s="26"/>
      <c r="C506" s="28"/>
      <c r="D506" s="45">
        <v>600</v>
      </c>
      <c r="E506" s="114">
        <v>3300</v>
      </c>
    </row>
    <row r="507" spans="1:5" ht="38.25" customHeight="1">
      <c r="A507" s="60" t="s">
        <v>167</v>
      </c>
      <c r="B507" s="28"/>
      <c r="C507" s="57" t="s">
        <v>168</v>
      </c>
      <c r="D507" s="80"/>
      <c r="E507" s="20">
        <f xml:space="preserve"> E508+E515</f>
        <v>19800</v>
      </c>
    </row>
    <row r="508" spans="1:5" ht="34.799999999999997">
      <c r="A508" s="99" t="s">
        <v>178</v>
      </c>
      <c r="B508" s="26"/>
      <c r="C508" s="18" t="s">
        <v>179</v>
      </c>
      <c r="D508" s="45"/>
      <c r="E508" s="20">
        <f>SUM(E509:E514)</f>
        <v>11500</v>
      </c>
    </row>
    <row r="509" spans="1:5" ht="37.5" customHeight="1">
      <c r="A509" s="84" t="s">
        <v>180</v>
      </c>
      <c r="B509" s="41"/>
      <c r="C509" s="85" t="s">
        <v>181</v>
      </c>
      <c r="D509" s="43"/>
      <c r="E509" s="21"/>
    </row>
    <row r="510" spans="1:5" ht="24">
      <c r="A510" s="86" t="s">
        <v>182</v>
      </c>
      <c r="B510" s="41"/>
      <c r="C510" s="89" t="s">
        <v>484</v>
      </c>
      <c r="D510" s="43"/>
      <c r="E510" s="21"/>
    </row>
    <row r="511" spans="1:5" ht="24">
      <c r="A511" s="33" t="s">
        <v>378</v>
      </c>
      <c r="B511" s="41"/>
      <c r="C511" s="28"/>
      <c r="D511" s="43">
        <v>600</v>
      </c>
      <c r="E511" s="21">
        <v>1500</v>
      </c>
    </row>
    <row r="512" spans="1:5" ht="48">
      <c r="A512" s="84" t="s">
        <v>183</v>
      </c>
      <c r="B512" s="41"/>
      <c r="C512" s="85" t="s">
        <v>184</v>
      </c>
      <c r="D512" s="43"/>
      <c r="E512" s="21"/>
    </row>
    <row r="513" spans="1:5" ht="24">
      <c r="A513" s="86" t="s">
        <v>182</v>
      </c>
      <c r="B513" s="41"/>
      <c r="C513" s="89" t="s">
        <v>485</v>
      </c>
      <c r="D513" s="43"/>
      <c r="E513" s="21"/>
    </row>
    <row r="514" spans="1:5" ht="24">
      <c r="A514" s="33" t="s">
        <v>378</v>
      </c>
      <c r="B514" s="41"/>
      <c r="C514" s="89"/>
      <c r="D514" s="45">
        <v>600</v>
      </c>
      <c r="E514" s="21">
        <v>10000</v>
      </c>
    </row>
    <row r="515" spans="1:5" ht="34.799999999999997">
      <c r="A515" s="99" t="s">
        <v>185</v>
      </c>
      <c r="B515" s="26"/>
      <c r="C515" s="18" t="s">
        <v>186</v>
      </c>
      <c r="D515" s="45"/>
      <c r="E515" s="20">
        <f>SUM(E516:E518)</f>
        <v>8300</v>
      </c>
    </row>
    <row r="516" spans="1:5" ht="48">
      <c r="A516" s="84" t="s">
        <v>187</v>
      </c>
      <c r="B516" s="41"/>
      <c r="C516" s="85" t="s">
        <v>188</v>
      </c>
      <c r="D516" s="43"/>
      <c r="E516" s="21"/>
    </row>
    <row r="517" spans="1:5" ht="24">
      <c r="A517" s="86" t="s">
        <v>189</v>
      </c>
      <c r="B517" s="41"/>
      <c r="C517" s="89" t="s">
        <v>190</v>
      </c>
      <c r="D517" s="43"/>
      <c r="E517" s="21"/>
    </row>
    <row r="518" spans="1:5" ht="24">
      <c r="A518" s="33" t="s">
        <v>378</v>
      </c>
      <c r="B518" s="26"/>
      <c r="C518" s="28"/>
      <c r="D518" s="45">
        <v>600</v>
      </c>
      <c r="E518" s="21">
        <v>8300</v>
      </c>
    </row>
    <row r="519" spans="1:5" ht="39.6">
      <c r="A519" s="44" t="s">
        <v>416</v>
      </c>
      <c r="B519" s="26"/>
      <c r="C519" s="18" t="s">
        <v>197</v>
      </c>
      <c r="D519" s="45"/>
      <c r="E519" s="20">
        <f>E520+E532+E564</f>
        <v>49058401.960000001</v>
      </c>
    </row>
    <row r="520" spans="1:5" ht="27" customHeight="1">
      <c r="A520" s="131" t="s">
        <v>400</v>
      </c>
      <c r="B520" s="28"/>
      <c r="C520" s="57" t="s">
        <v>198</v>
      </c>
      <c r="D520" s="80"/>
      <c r="E520" s="20">
        <f>E523+E526+E529+E531</f>
        <v>1776418.87</v>
      </c>
    </row>
    <row r="521" spans="1:5" ht="24">
      <c r="A521" s="84" t="s">
        <v>199</v>
      </c>
      <c r="B521" s="165"/>
      <c r="C521" s="85" t="s">
        <v>200</v>
      </c>
      <c r="D521" s="166"/>
      <c r="E521" s="21"/>
    </row>
    <row r="522" spans="1:5" ht="24">
      <c r="A522" s="86" t="s">
        <v>201</v>
      </c>
      <c r="B522" s="165"/>
      <c r="C522" s="89" t="s">
        <v>202</v>
      </c>
      <c r="D522" s="166"/>
      <c r="E522" s="21"/>
    </row>
    <row r="523" spans="1:5" ht="24">
      <c r="A523" s="33" t="s">
        <v>378</v>
      </c>
      <c r="B523" s="41"/>
      <c r="C523" s="28"/>
      <c r="D523" s="43">
        <v>600</v>
      </c>
      <c r="E523" s="21">
        <v>1569354.87</v>
      </c>
    </row>
    <row r="524" spans="1:5">
      <c r="A524" s="84" t="s">
        <v>203</v>
      </c>
      <c r="B524" s="165"/>
      <c r="C524" s="85" t="s">
        <v>204</v>
      </c>
      <c r="D524" s="166"/>
      <c r="E524" s="21"/>
    </row>
    <row r="525" spans="1:5">
      <c r="A525" s="86" t="s">
        <v>205</v>
      </c>
      <c r="B525" s="165"/>
      <c r="C525" s="89" t="s">
        <v>206</v>
      </c>
      <c r="D525" s="166"/>
      <c r="E525" s="21"/>
    </row>
    <row r="526" spans="1:5" ht="24">
      <c r="A526" s="33" t="s">
        <v>49</v>
      </c>
      <c r="B526" s="41"/>
      <c r="C526" s="28"/>
      <c r="D526" s="43">
        <v>600</v>
      </c>
      <c r="E526" s="21">
        <v>78474</v>
      </c>
    </row>
    <row r="527" spans="1:5">
      <c r="A527" s="84" t="s">
        <v>207</v>
      </c>
      <c r="B527" s="165"/>
      <c r="C527" s="85" t="s">
        <v>208</v>
      </c>
      <c r="D527" s="166"/>
      <c r="E527" s="21"/>
    </row>
    <row r="528" spans="1:5">
      <c r="A528" s="86" t="s">
        <v>205</v>
      </c>
      <c r="B528" s="165"/>
      <c r="C528" s="89" t="s">
        <v>209</v>
      </c>
      <c r="D528" s="166"/>
      <c r="E528" s="21"/>
    </row>
    <row r="529" spans="1:5" ht="24">
      <c r="A529" s="33" t="s">
        <v>49</v>
      </c>
      <c r="B529" s="41"/>
      <c r="C529" s="24"/>
      <c r="D529" s="43">
        <v>600</v>
      </c>
      <c r="E529" s="21">
        <v>28600</v>
      </c>
    </row>
    <row r="530" spans="1:5" ht="36">
      <c r="A530" s="22" t="s">
        <v>491</v>
      </c>
      <c r="B530" s="41"/>
      <c r="C530" s="24" t="s">
        <v>490</v>
      </c>
      <c r="D530" s="43"/>
      <c r="E530" s="21"/>
    </row>
    <row r="531" spans="1:5" ht="24">
      <c r="A531" s="33" t="s">
        <v>49</v>
      </c>
      <c r="B531" s="41"/>
      <c r="C531" s="24"/>
      <c r="D531" s="43">
        <v>600</v>
      </c>
      <c r="E531" s="21">
        <v>99990</v>
      </c>
    </row>
    <row r="532" spans="1:5" ht="27" customHeight="1">
      <c r="A532" s="99" t="s">
        <v>422</v>
      </c>
      <c r="B532" s="26"/>
      <c r="C532" s="18" t="s">
        <v>211</v>
      </c>
      <c r="D532" s="45"/>
      <c r="E532" s="20">
        <f>SUM(E535:E563)</f>
        <v>31920016.780000001</v>
      </c>
    </row>
    <row r="533" spans="1:5" ht="14.4">
      <c r="A533" s="84" t="s">
        <v>212</v>
      </c>
      <c r="B533" s="42"/>
      <c r="C533" s="85" t="s">
        <v>213</v>
      </c>
      <c r="D533" s="79"/>
      <c r="E533" s="83"/>
    </row>
    <row r="534" spans="1:5" ht="14.4">
      <c r="A534" s="86" t="s">
        <v>214</v>
      </c>
      <c r="B534" s="42"/>
      <c r="C534" s="89" t="s">
        <v>215</v>
      </c>
      <c r="D534" s="79"/>
      <c r="E534" s="83"/>
    </row>
    <row r="535" spans="1:5" ht="24">
      <c r="A535" s="33" t="s">
        <v>49</v>
      </c>
      <c r="B535" s="41"/>
      <c r="C535" s="89"/>
      <c r="D535" s="43">
        <v>600</v>
      </c>
      <c r="E535" s="100">
        <v>569000</v>
      </c>
    </row>
    <row r="536" spans="1:5" ht="24">
      <c r="A536" s="84" t="s">
        <v>216</v>
      </c>
      <c r="B536" s="42"/>
      <c r="C536" s="85" t="s">
        <v>217</v>
      </c>
      <c r="D536" s="79"/>
      <c r="E536" s="100"/>
    </row>
    <row r="537" spans="1:5" ht="24.75" customHeight="1">
      <c r="A537" s="86" t="s">
        <v>218</v>
      </c>
      <c r="B537" s="42"/>
      <c r="C537" s="89" t="s">
        <v>219</v>
      </c>
      <c r="D537" s="79"/>
      <c r="E537" s="100"/>
    </row>
    <row r="538" spans="1:5" ht="27" customHeight="1">
      <c r="A538" s="33" t="s">
        <v>381</v>
      </c>
      <c r="B538" s="41"/>
      <c r="C538" s="89"/>
      <c r="D538" s="43">
        <v>600</v>
      </c>
      <c r="E538" s="21">
        <v>8115275.0300000003</v>
      </c>
    </row>
    <row r="539" spans="1:5" ht="16.5" customHeight="1">
      <c r="A539" s="86" t="s">
        <v>214</v>
      </c>
      <c r="B539" s="42"/>
      <c r="C539" s="89" t="s">
        <v>220</v>
      </c>
      <c r="D539" s="79"/>
      <c r="E539" s="100"/>
    </row>
    <row r="540" spans="1:5" ht="24">
      <c r="A540" s="33" t="s">
        <v>381</v>
      </c>
      <c r="B540" s="41"/>
      <c r="C540" s="89"/>
      <c r="D540" s="43">
        <v>600</v>
      </c>
      <c r="E540" s="100">
        <v>192121.2</v>
      </c>
    </row>
    <row r="541" spans="1:5" ht="13.8">
      <c r="A541" s="84" t="s">
        <v>221</v>
      </c>
      <c r="B541" s="42"/>
      <c r="C541" s="85" t="s">
        <v>222</v>
      </c>
      <c r="D541" s="79"/>
      <c r="E541" s="167"/>
    </row>
    <row r="542" spans="1:5" ht="24.6">
      <c r="A542" s="86" t="s">
        <v>223</v>
      </c>
      <c r="B542" s="42"/>
      <c r="C542" s="89" t="s">
        <v>224</v>
      </c>
      <c r="D542" s="79"/>
      <c r="E542" s="83"/>
    </row>
    <row r="543" spans="1:5" ht="24">
      <c r="A543" s="33" t="s">
        <v>381</v>
      </c>
      <c r="B543" s="41"/>
      <c r="C543" s="89"/>
      <c r="D543" s="43">
        <v>600</v>
      </c>
      <c r="E543" s="21">
        <v>11196958.74</v>
      </c>
    </row>
    <row r="544" spans="1:5" ht="13.8">
      <c r="A544" s="84" t="s">
        <v>225</v>
      </c>
      <c r="B544" s="42"/>
      <c r="C544" s="85" t="s">
        <v>226</v>
      </c>
      <c r="D544" s="79"/>
      <c r="E544" s="168"/>
    </row>
    <row r="545" spans="1:5" ht="24">
      <c r="A545" s="86" t="s">
        <v>227</v>
      </c>
      <c r="B545" s="42"/>
      <c r="C545" s="169" t="s">
        <v>228</v>
      </c>
      <c r="D545" s="79"/>
      <c r="E545" s="168"/>
    </row>
    <row r="546" spans="1:5" ht="24">
      <c r="A546" s="33" t="s">
        <v>381</v>
      </c>
      <c r="B546" s="42"/>
      <c r="C546" s="169"/>
      <c r="D546" s="43">
        <v>600</v>
      </c>
      <c r="E546" s="100">
        <v>2765455.49</v>
      </c>
    </row>
    <row r="547" spans="1:5" ht="18.75" customHeight="1">
      <c r="A547" s="86" t="s">
        <v>214</v>
      </c>
      <c r="B547" s="41"/>
      <c r="C547" s="89" t="s">
        <v>229</v>
      </c>
      <c r="D547" s="43"/>
      <c r="E547" s="100"/>
    </row>
    <row r="548" spans="1:5" ht="24">
      <c r="A548" s="33" t="s">
        <v>381</v>
      </c>
      <c r="B548" s="41"/>
      <c r="C548" s="89"/>
      <c r="D548" s="43">
        <v>600</v>
      </c>
      <c r="E548" s="100">
        <v>181850</v>
      </c>
    </row>
    <row r="549" spans="1:5" ht="24">
      <c r="A549" s="84" t="s">
        <v>230</v>
      </c>
      <c r="B549" s="42"/>
      <c r="C549" s="85" t="s">
        <v>231</v>
      </c>
      <c r="D549" s="79"/>
      <c r="E549" s="100"/>
    </row>
    <row r="550" spans="1:5" ht="16.5" customHeight="1">
      <c r="A550" s="86" t="s">
        <v>407</v>
      </c>
      <c r="B550" s="41"/>
      <c r="C550" s="89" t="s">
        <v>232</v>
      </c>
      <c r="D550" s="43"/>
      <c r="E550" s="100"/>
    </row>
    <row r="551" spans="1:5" ht="24">
      <c r="A551" s="31" t="s">
        <v>27</v>
      </c>
      <c r="B551" s="41"/>
      <c r="C551" s="89"/>
      <c r="D551" s="43">
        <v>200</v>
      </c>
      <c r="E551" s="100">
        <v>303595</v>
      </c>
    </row>
    <row r="552" spans="1:5" ht="24">
      <c r="A552" s="33" t="s">
        <v>378</v>
      </c>
      <c r="B552" s="41"/>
      <c r="C552" s="89"/>
      <c r="D552" s="43">
        <v>600</v>
      </c>
      <c r="E552" s="100">
        <v>647463.28</v>
      </c>
    </row>
    <row r="553" spans="1:5" ht="40.5" customHeight="1">
      <c r="A553" s="22" t="s">
        <v>460</v>
      </c>
      <c r="B553" s="41"/>
      <c r="C553" s="85" t="s">
        <v>461</v>
      </c>
      <c r="D553" s="43"/>
      <c r="E553" s="100"/>
    </row>
    <row r="554" spans="1:5" ht="18" customHeight="1">
      <c r="A554" s="86" t="s">
        <v>214</v>
      </c>
      <c r="B554" s="41"/>
      <c r="C554" s="89" t="s">
        <v>462</v>
      </c>
      <c r="D554" s="43"/>
      <c r="E554" s="100"/>
    </row>
    <row r="555" spans="1:5" ht="28.5" customHeight="1">
      <c r="A555" s="33" t="s">
        <v>49</v>
      </c>
      <c r="B555" s="41"/>
      <c r="C555" s="89"/>
      <c r="D555" s="43">
        <v>600</v>
      </c>
      <c r="E555" s="100">
        <v>50000</v>
      </c>
    </row>
    <row r="556" spans="1:5" ht="18" customHeight="1">
      <c r="A556" s="22" t="s">
        <v>503</v>
      </c>
      <c r="B556" s="26"/>
      <c r="C556" s="85" t="s">
        <v>511</v>
      </c>
      <c r="D556" s="43"/>
      <c r="E556" s="100"/>
    </row>
    <row r="557" spans="1:5" ht="28.5" customHeight="1">
      <c r="A557" s="33" t="s">
        <v>49</v>
      </c>
      <c r="B557" s="26"/>
      <c r="C557" s="89"/>
      <c r="D557" s="43">
        <v>600</v>
      </c>
      <c r="E557" s="100">
        <v>32788.949999999997</v>
      </c>
    </row>
    <row r="558" spans="1:5" ht="24">
      <c r="A558" s="29" t="s">
        <v>443</v>
      </c>
      <c r="B558" s="3"/>
      <c r="C558" s="85" t="s">
        <v>444</v>
      </c>
      <c r="D558" s="100"/>
      <c r="E558" s="100"/>
    </row>
    <row r="559" spans="1:5" ht="24">
      <c r="A559" s="33" t="s">
        <v>49</v>
      </c>
      <c r="B559" s="89"/>
      <c r="C559" s="3"/>
      <c r="D559" s="25">
        <v>600</v>
      </c>
      <c r="E559" s="100">
        <v>6585151</v>
      </c>
    </row>
    <row r="560" spans="1:5" ht="36">
      <c r="A560" s="22" t="s">
        <v>428</v>
      </c>
      <c r="B560" s="3"/>
      <c r="C560" s="85" t="s">
        <v>429</v>
      </c>
      <c r="D560" s="100"/>
      <c r="E560" s="25"/>
    </row>
    <row r="561" spans="1:5" ht="24">
      <c r="A561" s="33" t="s">
        <v>49</v>
      </c>
      <c r="B561" s="89"/>
      <c r="C561" s="16"/>
      <c r="D561" s="25">
        <v>600</v>
      </c>
      <c r="E561" s="100">
        <v>519040</v>
      </c>
    </row>
    <row r="562" spans="1:5" ht="38.25" customHeight="1">
      <c r="A562" s="29" t="s">
        <v>450</v>
      </c>
      <c r="B562" s="89"/>
      <c r="C562" s="112" t="s">
        <v>452</v>
      </c>
      <c r="D562" s="45"/>
      <c r="E562" s="100"/>
    </row>
    <row r="563" spans="1:5" ht="24">
      <c r="A563" s="33" t="s">
        <v>49</v>
      </c>
      <c r="B563" s="89"/>
      <c r="C563" s="16"/>
      <c r="D563" s="45">
        <v>600</v>
      </c>
      <c r="E563" s="100">
        <v>761318.09</v>
      </c>
    </row>
    <row r="564" spans="1:5" ht="27.75" customHeight="1">
      <c r="A564" s="99" t="s">
        <v>235</v>
      </c>
      <c r="B564" s="26"/>
      <c r="C564" s="18" t="s">
        <v>236</v>
      </c>
      <c r="D564" s="45"/>
      <c r="E564" s="20">
        <f>SUM(E565:E569)</f>
        <v>15361966.310000001</v>
      </c>
    </row>
    <row r="565" spans="1:5" ht="24">
      <c r="A565" s="22" t="s">
        <v>391</v>
      </c>
      <c r="B565" s="41"/>
      <c r="C565" s="85" t="s">
        <v>243</v>
      </c>
      <c r="D565" s="43"/>
      <c r="E565" s="100"/>
    </row>
    <row r="566" spans="1:5" ht="24">
      <c r="A566" s="33" t="s">
        <v>378</v>
      </c>
      <c r="B566" s="41"/>
      <c r="C566" s="170"/>
      <c r="D566" s="43">
        <v>600</v>
      </c>
      <c r="E566" s="100">
        <v>15292279.74</v>
      </c>
    </row>
    <row r="567" spans="1:5" ht="36">
      <c r="A567" s="84" t="s">
        <v>244</v>
      </c>
      <c r="B567" s="41"/>
      <c r="C567" s="64" t="s">
        <v>245</v>
      </c>
      <c r="D567" s="43"/>
      <c r="E567" s="100"/>
    </row>
    <row r="568" spans="1:5" ht="15" customHeight="1">
      <c r="A568" s="86" t="s">
        <v>241</v>
      </c>
      <c r="B568" s="41"/>
      <c r="C568" s="63" t="s">
        <v>246</v>
      </c>
      <c r="D568" s="43"/>
      <c r="E568" s="100"/>
    </row>
    <row r="569" spans="1:5" ht="24">
      <c r="A569" s="33" t="s">
        <v>378</v>
      </c>
      <c r="B569" s="41"/>
      <c r="C569" s="61"/>
      <c r="D569" s="43">
        <v>600</v>
      </c>
      <c r="E569" s="100">
        <v>69686.570000000007</v>
      </c>
    </row>
    <row r="570" spans="1:5" ht="42" customHeight="1">
      <c r="A570" s="51" t="s">
        <v>396</v>
      </c>
      <c r="B570" s="23"/>
      <c r="C570" s="18" t="s">
        <v>315</v>
      </c>
      <c r="D570" s="45"/>
      <c r="E570" s="20">
        <f>E572+E573+E575+E577</f>
        <v>5427301.5100000007</v>
      </c>
    </row>
    <row r="571" spans="1:5" ht="24">
      <c r="A571" s="84" t="s">
        <v>316</v>
      </c>
      <c r="B571" s="19"/>
      <c r="C571" s="85" t="s">
        <v>317</v>
      </c>
      <c r="D571" s="48"/>
      <c r="E571" s="21"/>
    </row>
    <row r="572" spans="1:5" ht="24">
      <c r="A572" s="31" t="s">
        <v>27</v>
      </c>
      <c r="B572" s="26"/>
      <c r="C572" s="52"/>
      <c r="D572" s="45">
        <v>200</v>
      </c>
      <c r="E572" s="21">
        <v>140408.98000000001</v>
      </c>
    </row>
    <row r="573" spans="1:5" ht="16.5" customHeight="1">
      <c r="A573" s="31" t="s">
        <v>28</v>
      </c>
      <c r="B573" s="26"/>
      <c r="C573" s="24"/>
      <c r="D573" s="45">
        <v>800</v>
      </c>
      <c r="E573" s="101">
        <v>8282.25</v>
      </c>
    </row>
    <row r="574" spans="1:5" ht="18" customHeight="1">
      <c r="A574" s="70" t="s">
        <v>321</v>
      </c>
      <c r="B574" s="26"/>
      <c r="C574" s="94" t="s">
        <v>322</v>
      </c>
      <c r="D574" s="45"/>
      <c r="E574" s="21"/>
    </row>
    <row r="575" spans="1:5" ht="51" customHeight="1">
      <c r="A575" s="33" t="s">
        <v>26</v>
      </c>
      <c r="B575" s="26"/>
      <c r="C575" s="24"/>
      <c r="D575" s="45">
        <v>100</v>
      </c>
      <c r="E575" s="101">
        <v>4586530.54</v>
      </c>
    </row>
    <row r="576" spans="1:5" ht="54" customHeight="1">
      <c r="A576" s="70" t="s">
        <v>328</v>
      </c>
      <c r="B576" s="26"/>
      <c r="C576" s="24" t="s">
        <v>329</v>
      </c>
      <c r="D576" s="45"/>
      <c r="E576" s="21"/>
    </row>
    <row r="577" spans="1:5" ht="48">
      <c r="A577" s="33" t="s">
        <v>327</v>
      </c>
      <c r="B577" s="26"/>
      <c r="C577" s="39"/>
      <c r="D577" s="45">
        <v>100</v>
      </c>
      <c r="E577" s="101">
        <v>692079.74</v>
      </c>
    </row>
    <row r="578" spans="1:5">
      <c r="A578" s="44" t="s">
        <v>332</v>
      </c>
      <c r="B578" s="26"/>
      <c r="C578" s="39"/>
      <c r="D578" s="45"/>
      <c r="E578" s="101"/>
    </row>
    <row r="579" spans="1:5" ht="17.25" customHeight="1">
      <c r="A579" s="70" t="s">
        <v>371</v>
      </c>
      <c r="B579" s="28"/>
      <c r="C579" s="171" t="s">
        <v>377</v>
      </c>
      <c r="D579" s="80"/>
      <c r="E579" s="72"/>
    </row>
    <row r="580" spans="1:5" ht="48">
      <c r="A580" s="33" t="s">
        <v>327</v>
      </c>
      <c r="B580" s="28"/>
      <c r="C580" s="136"/>
      <c r="D580" s="80">
        <v>100</v>
      </c>
      <c r="E580" s="21">
        <v>2811004.14</v>
      </c>
    </row>
    <row r="581" spans="1:5" ht="24">
      <c r="A581" s="31" t="s">
        <v>27</v>
      </c>
      <c r="B581" s="28"/>
      <c r="C581" s="136"/>
      <c r="D581" s="80">
        <v>200</v>
      </c>
      <c r="E581" s="100">
        <v>117487.59</v>
      </c>
    </row>
    <row r="582" spans="1:5" ht="17.25" customHeight="1">
      <c r="A582" s="31" t="s">
        <v>28</v>
      </c>
      <c r="B582" s="160"/>
      <c r="C582" s="13"/>
      <c r="D582" s="136">
        <v>800</v>
      </c>
      <c r="E582" s="21">
        <v>1600</v>
      </c>
    </row>
    <row r="583" spans="1:5" ht="26.4">
      <c r="A583" s="106" t="s">
        <v>408</v>
      </c>
      <c r="B583" s="73" t="s">
        <v>318</v>
      </c>
      <c r="C583" s="28"/>
      <c r="D583" s="25"/>
      <c r="E583" s="20">
        <f>E584+E596</f>
        <v>20570302.859999999</v>
      </c>
    </row>
    <row r="584" spans="1:5" ht="34.799999999999997">
      <c r="A584" s="51" t="s">
        <v>396</v>
      </c>
      <c r="B584" s="23"/>
      <c r="C584" s="18" t="s">
        <v>315</v>
      </c>
      <c r="D584" s="45"/>
      <c r="E584" s="20">
        <f>SUM(E586:E593)</f>
        <v>11890112.02</v>
      </c>
    </row>
    <row r="585" spans="1:5" ht="24">
      <c r="A585" s="84" t="s">
        <v>316</v>
      </c>
      <c r="B585" s="19"/>
      <c r="C585" s="85" t="s">
        <v>317</v>
      </c>
      <c r="D585" s="48"/>
      <c r="E585" s="21"/>
    </row>
    <row r="586" spans="1:5" ht="24">
      <c r="A586" s="31" t="s">
        <v>27</v>
      </c>
      <c r="B586" s="26"/>
      <c r="C586" s="52"/>
      <c r="D586" s="45">
        <v>200</v>
      </c>
      <c r="E586" s="21">
        <v>1459138.91</v>
      </c>
    </row>
    <row r="587" spans="1:5" ht="17.25" customHeight="1">
      <c r="A587" s="31" t="s">
        <v>28</v>
      </c>
      <c r="B587" s="26"/>
      <c r="C587" s="24"/>
      <c r="D587" s="45">
        <v>800</v>
      </c>
      <c r="E587" s="101">
        <v>22183</v>
      </c>
    </row>
    <row r="588" spans="1:5" ht="15" customHeight="1">
      <c r="A588" s="70" t="s">
        <v>321</v>
      </c>
      <c r="B588" s="26"/>
      <c r="C588" s="94" t="s">
        <v>322</v>
      </c>
      <c r="D588" s="45"/>
      <c r="E588" s="21"/>
    </row>
    <row r="589" spans="1:5" ht="51.75" customHeight="1">
      <c r="A589" s="33" t="s">
        <v>26</v>
      </c>
      <c r="B589" s="26"/>
      <c r="C589" s="24"/>
      <c r="D589" s="45">
        <v>100</v>
      </c>
      <c r="E589" s="101">
        <v>10137260.109999999</v>
      </c>
    </row>
    <row r="590" spans="1:5" ht="36">
      <c r="A590" s="22" t="s">
        <v>493</v>
      </c>
      <c r="B590" s="26"/>
      <c r="C590" s="24" t="s">
        <v>492</v>
      </c>
      <c r="D590" s="45"/>
      <c r="E590" s="101"/>
    </row>
    <row r="591" spans="1:5" ht="24">
      <c r="A591" s="31" t="s">
        <v>27</v>
      </c>
      <c r="B591" s="26"/>
      <c r="C591" s="52"/>
      <c r="D591" s="45">
        <v>200</v>
      </c>
      <c r="E591" s="101">
        <v>13577</v>
      </c>
    </row>
    <row r="592" spans="1:5" ht="24">
      <c r="A592" s="22" t="s">
        <v>495</v>
      </c>
      <c r="B592" s="26"/>
      <c r="C592" s="24" t="s">
        <v>494</v>
      </c>
      <c r="D592" s="45"/>
      <c r="E592" s="101"/>
    </row>
    <row r="593" spans="1:5" ht="24">
      <c r="A593" s="31" t="s">
        <v>27</v>
      </c>
      <c r="B593" s="26"/>
      <c r="C593" s="52"/>
      <c r="D593" s="45">
        <v>200</v>
      </c>
      <c r="E593" s="101">
        <v>257953</v>
      </c>
    </row>
    <row r="594" spans="1:5" ht="15.75" customHeight="1">
      <c r="A594" s="68" t="s">
        <v>332</v>
      </c>
      <c r="B594" s="36"/>
      <c r="C594" s="10"/>
      <c r="D594" s="78"/>
      <c r="E594" s="69"/>
    </row>
    <row r="595" spans="1:5" ht="22.5" customHeight="1">
      <c r="A595" s="70" t="s">
        <v>351</v>
      </c>
      <c r="B595" s="19"/>
      <c r="C595" s="71" t="s">
        <v>352</v>
      </c>
      <c r="D595" s="48"/>
      <c r="E595" s="72"/>
    </row>
    <row r="596" spans="1:5" ht="17.25" customHeight="1">
      <c r="A596" s="66" t="s">
        <v>353</v>
      </c>
      <c r="B596" s="26"/>
      <c r="C596" s="28"/>
      <c r="D596" s="45">
        <v>730</v>
      </c>
      <c r="E596" s="21">
        <v>8680190.8399999999</v>
      </c>
    </row>
    <row r="597" spans="1:5" ht="21" customHeight="1">
      <c r="A597" s="55" t="s">
        <v>409</v>
      </c>
      <c r="B597" s="56"/>
      <c r="C597" s="18"/>
      <c r="D597" s="107"/>
      <c r="E597" s="20">
        <f>E583+E478+E468+E458+E279+E256+E162+E9</f>
        <v>1278556501.7199998</v>
      </c>
    </row>
    <row r="598" spans="1:5">
      <c r="E598" s="116"/>
    </row>
    <row r="599" spans="1:5">
      <c r="E599" s="115"/>
    </row>
  </sheetData>
  <mergeCells count="5">
    <mergeCell ref="A5:E5"/>
    <mergeCell ref="C1:E1"/>
    <mergeCell ref="C2:E2"/>
    <mergeCell ref="C3:E3"/>
    <mergeCell ref="C4:E4"/>
  </mergeCells>
  <phoneticPr fontId="0" type="noConversion"/>
  <pageMargins left="0.51181102362204722" right="0.51181102362204722" top="0.35433070866141736" bottom="0.39370078740157483" header="0.31496062992125984" footer="0.31496062992125984"/>
  <pageSetup paperSize="9" scale="9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Usanova</cp:lastModifiedBy>
  <cp:lastPrinted>2019-06-03T13:02:11Z</cp:lastPrinted>
  <dcterms:created xsi:type="dcterms:W3CDTF">2017-10-19T06:26:59Z</dcterms:created>
  <dcterms:modified xsi:type="dcterms:W3CDTF">2019-06-03T13:02:38Z</dcterms:modified>
</cp:coreProperties>
</file>