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2019\Для прогноза на 2019 год\"/>
    </mc:Choice>
  </mc:AlternateContent>
  <bookViews>
    <workbookView xWindow="0" yWindow="0" windowWidth="24075" windowHeight="118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доходов'!$D$1:$D$237</definedName>
    <definedName name="_xlnm.Print_Titles" localSheetId="0">'Реестр источников доходов'!$3:$5</definedName>
  </definedNames>
  <calcPr calcId="152511"/>
</workbook>
</file>

<file path=xl/calcChain.xml><?xml version="1.0" encoding="utf-8"?>
<calcChain xmlns="http://schemas.openxmlformats.org/spreadsheetml/2006/main">
  <c r="F53" i="4" l="1"/>
  <c r="G53" i="4"/>
  <c r="H53" i="4"/>
  <c r="I53" i="4"/>
  <c r="J53" i="4"/>
  <c r="E53" i="4"/>
  <c r="E68" i="4"/>
  <c r="J62" i="4"/>
  <c r="I62" i="4"/>
  <c r="H62" i="4"/>
  <c r="G62" i="4"/>
  <c r="F62" i="4"/>
  <c r="E62" i="4"/>
  <c r="J83" i="4"/>
  <c r="I83" i="4"/>
  <c r="H83" i="4"/>
  <c r="G83" i="4"/>
  <c r="F83" i="4"/>
  <c r="E83" i="4"/>
  <c r="F119" i="4"/>
  <c r="G119" i="4"/>
  <c r="H119" i="4"/>
  <c r="I119" i="4"/>
  <c r="J119" i="4"/>
  <c r="E119" i="4"/>
  <c r="F75" i="4"/>
  <c r="G75" i="4"/>
  <c r="H75" i="4"/>
  <c r="I75" i="4"/>
  <c r="J75" i="4"/>
  <c r="E75" i="4"/>
  <c r="J105" i="4"/>
  <c r="I105" i="4"/>
  <c r="H105" i="4"/>
  <c r="G105" i="4"/>
  <c r="F105" i="4"/>
  <c r="E105" i="4"/>
  <c r="E58" i="4"/>
  <c r="F58" i="4"/>
  <c r="G58" i="4"/>
  <c r="H58" i="4"/>
  <c r="I58" i="4"/>
  <c r="J58" i="4"/>
  <c r="J60" i="4"/>
  <c r="I60" i="4"/>
  <c r="H60" i="4"/>
  <c r="G60" i="4"/>
  <c r="F60" i="4"/>
  <c r="E60" i="4"/>
  <c r="J103" i="4"/>
  <c r="I103" i="4"/>
  <c r="H103" i="4"/>
  <c r="G103" i="4"/>
  <c r="F103" i="4"/>
  <c r="E103" i="4"/>
  <c r="F108" i="4"/>
  <c r="G108" i="4"/>
  <c r="H108" i="4"/>
  <c r="I108" i="4"/>
  <c r="J108" i="4"/>
  <c r="E108" i="4"/>
  <c r="E17" i="4"/>
  <c r="F17" i="4"/>
  <c r="G17" i="4"/>
  <c r="H17" i="4"/>
  <c r="I17" i="4"/>
  <c r="J17" i="4"/>
  <c r="J19" i="4"/>
  <c r="I19" i="4"/>
  <c r="H19" i="4"/>
  <c r="G19" i="4"/>
  <c r="F19" i="4"/>
  <c r="E19" i="4"/>
  <c r="F22" i="4"/>
  <c r="F21" i="4" s="1"/>
  <c r="G22" i="4"/>
  <c r="H22" i="4"/>
  <c r="I22" i="4"/>
  <c r="J22" i="4"/>
  <c r="E22" i="4"/>
  <c r="E21" i="4" s="1"/>
  <c r="J25" i="4"/>
  <c r="F26" i="4"/>
  <c r="F25" i="4" s="1"/>
  <c r="G26" i="4"/>
  <c r="G25" i="4" s="1"/>
  <c r="H26" i="4"/>
  <c r="H25" i="4" s="1"/>
  <c r="I26" i="4"/>
  <c r="I25" i="4" s="1"/>
  <c r="J26" i="4"/>
  <c r="E26" i="4"/>
  <c r="E25" i="4" s="1"/>
  <c r="F10" i="4"/>
  <c r="G10" i="4"/>
  <c r="H10" i="4"/>
  <c r="I10" i="4"/>
  <c r="J10" i="4"/>
  <c r="E10" i="4"/>
  <c r="F118" i="4" l="1"/>
  <c r="G118" i="4"/>
  <c r="H118" i="4"/>
  <c r="I118" i="4"/>
  <c r="J118" i="4"/>
  <c r="E118" i="4"/>
  <c r="F113" i="4"/>
  <c r="F112" i="4" s="1"/>
  <c r="G113" i="4"/>
  <c r="G112" i="4" s="1"/>
  <c r="H113" i="4"/>
  <c r="H112" i="4" s="1"/>
  <c r="I113" i="4"/>
  <c r="I112" i="4" s="1"/>
  <c r="J113" i="4"/>
  <c r="J112" i="4" s="1"/>
  <c r="E113" i="4"/>
  <c r="E112" i="4" s="1"/>
  <c r="F116" i="4"/>
  <c r="F115" i="4" s="1"/>
  <c r="G116" i="4"/>
  <c r="G115" i="4" s="1"/>
  <c r="H116" i="4"/>
  <c r="H115" i="4" s="1"/>
  <c r="I116" i="4"/>
  <c r="I115" i="4" s="1"/>
  <c r="J116" i="4"/>
  <c r="J115" i="4" s="1"/>
  <c r="E116" i="4"/>
  <c r="E115" i="4" s="1"/>
  <c r="F51" i="4"/>
  <c r="G51" i="4"/>
  <c r="H51" i="4"/>
  <c r="I51" i="4"/>
  <c r="J51" i="4"/>
  <c r="E51" i="4"/>
  <c r="F110" i="4"/>
  <c r="F107" i="4" s="1"/>
  <c r="G110" i="4"/>
  <c r="G107" i="4" s="1"/>
  <c r="H110" i="4"/>
  <c r="H107" i="4" s="1"/>
  <c r="I110" i="4"/>
  <c r="I107" i="4" s="1"/>
  <c r="J110" i="4"/>
  <c r="J107" i="4" s="1"/>
  <c r="E110" i="4"/>
  <c r="E107" i="4" s="1"/>
  <c r="E93" i="4"/>
  <c r="G68" i="4" l="1"/>
  <c r="F66" i="4"/>
  <c r="G66" i="4"/>
  <c r="H66" i="4"/>
  <c r="I66" i="4"/>
  <c r="J66" i="4"/>
  <c r="E66" i="4"/>
  <c r="F64" i="4"/>
  <c r="G64" i="4"/>
  <c r="H64" i="4"/>
  <c r="I64" i="4"/>
  <c r="J64" i="4"/>
  <c r="E64" i="4"/>
  <c r="F56" i="4"/>
  <c r="G56" i="4"/>
  <c r="H56" i="4"/>
  <c r="I56" i="4"/>
  <c r="J56" i="4"/>
  <c r="E56" i="4"/>
  <c r="H68" i="4"/>
  <c r="I68" i="4"/>
  <c r="J68" i="4"/>
  <c r="F68" i="4"/>
  <c r="F81" i="4"/>
  <c r="G81" i="4"/>
  <c r="H81" i="4"/>
  <c r="I81" i="4"/>
  <c r="J81" i="4"/>
  <c r="E81" i="4"/>
  <c r="G49" i="4" l="1"/>
  <c r="G48" i="4" s="1"/>
  <c r="F33" i="4" l="1"/>
  <c r="G33" i="4"/>
  <c r="H33" i="4"/>
  <c r="I33" i="4"/>
  <c r="J33" i="4"/>
  <c r="E33" i="4"/>
  <c r="F101" i="4"/>
  <c r="G101" i="4"/>
  <c r="H101" i="4"/>
  <c r="I101" i="4"/>
  <c r="J101" i="4"/>
  <c r="F99" i="4"/>
  <c r="G99" i="4"/>
  <c r="H99" i="4"/>
  <c r="I99" i="4"/>
  <c r="J99" i="4"/>
  <c r="F97" i="4"/>
  <c r="G97" i="4"/>
  <c r="H97" i="4"/>
  <c r="I97" i="4"/>
  <c r="J97" i="4"/>
  <c r="F95" i="4"/>
  <c r="G95" i="4"/>
  <c r="H95" i="4"/>
  <c r="I95" i="4"/>
  <c r="J95" i="4"/>
  <c r="E95" i="4"/>
  <c r="F93" i="4"/>
  <c r="G93" i="4"/>
  <c r="H93" i="4"/>
  <c r="I93" i="4"/>
  <c r="J93" i="4"/>
  <c r="F91" i="4"/>
  <c r="G91" i="4"/>
  <c r="H91" i="4"/>
  <c r="I91" i="4"/>
  <c r="J91" i="4"/>
  <c r="E91" i="4"/>
  <c r="F89" i="4"/>
  <c r="G89" i="4"/>
  <c r="H89" i="4"/>
  <c r="I89" i="4"/>
  <c r="J89" i="4"/>
  <c r="E89" i="4"/>
  <c r="F87" i="4"/>
  <c r="G87" i="4"/>
  <c r="H87" i="4"/>
  <c r="I87" i="4"/>
  <c r="J87" i="4"/>
  <c r="E87" i="4"/>
  <c r="F85" i="4"/>
  <c r="G85" i="4"/>
  <c r="H85" i="4"/>
  <c r="I85" i="4"/>
  <c r="J85" i="4"/>
  <c r="E85" i="4"/>
  <c r="F77" i="4"/>
  <c r="F74" i="4" s="1"/>
  <c r="G77" i="4"/>
  <c r="H77" i="4"/>
  <c r="I77" i="4"/>
  <c r="J77" i="4"/>
  <c r="J74" i="4" s="1"/>
  <c r="E77" i="4"/>
  <c r="F54" i="4"/>
  <c r="G54" i="4"/>
  <c r="H54" i="4"/>
  <c r="I54" i="4"/>
  <c r="J54" i="4"/>
  <c r="E54" i="4"/>
  <c r="F38" i="4"/>
  <c r="G38" i="4"/>
  <c r="H38" i="4"/>
  <c r="I38" i="4"/>
  <c r="J38" i="4"/>
  <c r="E38" i="4"/>
  <c r="F43" i="4"/>
  <c r="F42" i="4" s="1"/>
  <c r="G43" i="4"/>
  <c r="G42" i="4" s="1"/>
  <c r="H43" i="4"/>
  <c r="H42" i="4" s="1"/>
  <c r="I43" i="4"/>
  <c r="I42" i="4" s="1"/>
  <c r="J43" i="4"/>
  <c r="J42" i="4" s="1"/>
  <c r="F40" i="4"/>
  <c r="G40" i="4"/>
  <c r="H40" i="4"/>
  <c r="I40" i="4"/>
  <c r="J40" i="4"/>
  <c r="E40" i="4"/>
  <c r="F35" i="4"/>
  <c r="G35" i="4"/>
  <c r="H35" i="4"/>
  <c r="I35" i="4"/>
  <c r="J35" i="4"/>
  <c r="E35" i="4"/>
  <c r="I74" i="4" l="1"/>
  <c r="H74" i="4"/>
  <c r="G74" i="4"/>
  <c r="G37" i="4"/>
  <c r="G47" i="4"/>
  <c r="G121" i="4" s="1"/>
  <c r="I37" i="4"/>
  <c r="H37" i="4"/>
  <c r="J37" i="4"/>
  <c r="F37" i="4"/>
  <c r="E37" i="4"/>
  <c r="F31" i="4"/>
  <c r="G31" i="4"/>
  <c r="H31" i="4"/>
  <c r="I31" i="4"/>
  <c r="J31" i="4"/>
  <c r="E31" i="4"/>
  <c r="H30" i="4" l="1"/>
  <c r="J15" i="4"/>
  <c r="I15" i="4"/>
  <c r="H15" i="4"/>
  <c r="G15" i="4"/>
  <c r="F15" i="4"/>
  <c r="E15" i="4"/>
  <c r="G21" i="4" l="1"/>
  <c r="H21" i="4"/>
  <c r="I21" i="4"/>
  <c r="J21" i="4"/>
  <c r="E97" i="4" l="1"/>
  <c r="E74" i="4" s="1"/>
  <c r="E99" i="4"/>
  <c r="E101" i="4"/>
  <c r="E49" i="4" l="1"/>
  <c r="E48" i="4" s="1"/>
  <c r="F49" i="4"/>
  <c r="F48" i="4" s="1"/>
  <c r="F47" i="4" s="1"/>
  <c r="F121" i="4" s="1"/>
  <c r="I49" i="4"/>
  <c r="J49" i="4"/>
  <c r="J48" i="4" s="1"/>
  <c r="J47" i="4" s="1"/>
  <c r="J121" i="4" s="1"/>
  <c r="H49" i="4"/>
  <c r="H48" i="4" s="1"/>
  <c r="H47" i="4" s="1"/>
  <c r="H121" i="4" s="1"/>
  <c r="I48" i="4" l="1"/>
  <c r="I47" i="4" s="1"/>
  <c r="I121" i="4" s="1"/>
  <c r="E47" i="4"/>
  <c r="E121" i="4" s="1"/>
  <c r="E43" i="4"/>
  <c r="E42" i="4" s="1"/>
  <c r="J30" i="4"/>
  <c r="I30" i="4"/>
  <c r="G30" i="4"/>
  <c r="F30" i="4"/>
  <c r="E30" i="4"/>
  <c r="J13" i="4"/>
  <c r="I13" i="4"/>
  <c r="H13" i="4"/>
  <c r="G13" i="4"/>
  <c r="F13" i="4"/>
  <c r="F9" i="4" s="1"/>
  <c r="E13" i="4"/>
  <c r="E9" i="4" s="1"/>
  <c r="J7" i="4"/>
  <c r="J6" i="4" s="1"/>
  <c r="I7" i="4"/>
  <c r="I6" i="4" s="1"/>
  <c r="H7" i="4"/>
  <c r="H6" i="4" s="1"/>
  <c r="G7" i="4"/>
  <c r="G6" i="4" s="1"/>
  <c r="F7" i="4"/>
  <c r="F6" i="4" s="1"/>
  <c r="E7" i="4"/>
  <c r="E6" i="4" s="1"/>
  <c r="E12" i="4" l="1"/>
  <c r="J12" i="4"/>
  <c r="J9" i="4"/>
  <c r="I12" i="4"/>
  <c r="I9" i="4"/>
  <c r="H12" i="4"/>
  <c r="H9" i="4"/>
  <c r="G12" i="4"/>
  <c r="G9" i="4"/>
  <c r="F12" i="4"/>
  <c r="E46" i="4" l="1"/>
  <c r="E122" i="4" s="1"/>
  <c r="F46" i="4"/>
  <c r="F122" i="4" s="1"/>
  <c r="I46" i="4"/>
  <c r="I122" i="4" s="1"/>
  <c r="G46" i="4"/>
  <c r="G122" i="4" s="1"/>
  <c r="H46" i="4"/>
  <c r="H122" i="4" s="1"/>
  <c r="J46" i="4"/>
  <c r="J122" i="4" s="1"/>
</calcChain>
</file>

<file path=xl/sharedStrings.xml><?xml version="1.0" encoding="utf-8"?>
<sst xmlns="http://schemas.openxmlformats.org/spreadsheetml/2006/main" count="302" uniqueCount="213">
  <si>
    <t>Классификация доходов бюджетов</t>
  </si>
  <si>
    <t>Код</t>
  </si>
  <si>
    <t>Наименование</t>
  </si>
  <si>
    <t>Прогноз доходов бюджета</t>
  </si>
  <si>
    <t>тыс. руб.</t>
  </si>
  <si>
    <t>ГОСУДАРСТВЕННАЯ ПОШЛИНА</t>
  </si>
  <si>
    <t xml:space="preserve">000 1 08 00000 00 0000 000
</t>
  </si>
  <si>
    <t xml:space="preserve">000 1 14 00000 00 0000 000
</t>
  </si>
  <si>
    <t xml:space="preserve">ДОХОДЫ ОТ ПРОДАЖИ МАТЕРИАЛЬНЫХ И НЕМАТЕРИАЛЬНЫХ АКТИВОВ
</t>
  </si>
  <si>
    <t xml:space="preserve">000 1 16 00000 00 0000 000
</t>
  </si>
  <si>
    <t>ШТРАФЫ, САНКЦИИ, ВОЗМЕЩЕНИЕ УЩЕРБА</t>
  </si>
  <si>
    <t xml:space="preserve">000 1 17 00000 00 0000 000
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</si>
  <si>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</si>
  <si>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</si>
  <si>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000 1 11 00000 00 0000 000
</t>
  </si>
  <si>
    <t>Наименование группы источников доходов бюджетов /
наименование источника дохода бюджета</t>
  </si>
  <si>
    <t>* без источников доходов, администрируемых соответствующими федеральными органами государственной власти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</si>
  <si>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</si>
  <si>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</si>
  <si>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</si>
  <si>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</si>
  <si>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</si>
  <si>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</si>
  <si>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</si>
  <si>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>Субвенции бюджетам бюджетной системы Российской Федерации</t>
  </si>
  <si>
    <t>ИТОГО</t>
  </si>
  <si>
    <t>Государственная пошлина за выдачу разрешения на установку рекламной конструкции</t>
  </si>
  <si>
    <t>Администрация г.Переславля-Залесского</t>
  </si>
  <si>
    <t>208 1 08 07150 01 0000 110</t>
  </si>
  <si>
    <t>000 1 08 07150 01 0000 110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</si>
  <si>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</si>
  <si>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000 1 11 09044 04 0000 120
</t>
  </si>
  <si>
    <t xml:space="preserve">207 1 11 09044 04 0000 120
</t>
  </si>
  <si>
    <t>Управление муниципальной собственности Администрации г. Переславля-Залесского</t>
  </si>
  <si>
    <t xml:space="preserve">208 1 11 09044 04 0000 120
</t>
  </si>
  <si>
    <t>Администрация г. Переславля-Залесского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</si>
  <si>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</si>
  <si>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000 1 11 05034 04 0000 120
</t>
  </si>
  <si>
    <t xml:space="preserve">207 1 11 05034 04 0000 120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</si>
  <si>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</si>
  <si>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000 1 11 05012 04 0000 120
</t>
  </si>
  <si>
    <t xml:space="preserve">207 1 11 05012 04 0000 120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</si>
  <si>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</si>
  <si>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000 1 11 05024 04 0000 120
</t>
  </si>
  <si>
    <t xml:space="preserve">207 1 11 05024 04 0000 120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</si>
  <si>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</si>
  <si>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207 1 14 02043 04 0000 410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</si>
  <si>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</si>
  <si>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207 1 14 06012 04 0000 430
</t>
  </si>
  <si>
    <t>Доходы от продажи земельных участков, государственная собственность на которые не разграничена</t>
  </si>
  <si>
    <t xml:space="preserve">000 1 14 06010 00 0000 430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</si>
  <si>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</si>
  <si>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000 1 14 06020 00 0000 430
</t>
  </si>
  <si>
    <t xml:space="preserve">207 1 14 06024 04 0000 430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</si>
  <si>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</si>
  <si>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</si>
  <si>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000 1 14 02040 04 0000 440
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</si>
  <si>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</si>
  <si>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000 1 16 51020 02 0000 140
</t>
  </si>
  <si>
    <t xml:space="preserve">208 1 16 51020 02 0000 140
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</si>
  <si>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</si>
  <si>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</si>
  <si>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Прочие неналоговые доходы бюджетов городских округов</t>
  </si>
  <si>
    <t xml:space="preserve">000 1 17 05040 04 0000 180
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</si>
  <si>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</si>
  <si>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000  2 02 35120 04 0000 151</t>
  </si>
  <si>
    <t>208 2 02 35120 04 0000 151</t>
  </si>
  <si>
    <t>Субвенции бюджетам городских округов на государственную регистрацию актов гражданского состояния</t>
  </si>
  <si>
    <t>000 2 02 35930 04 0000 151</t>
  </si>
  <si>
    <t>208 2 02 35930 04 0000 151</t>
  </si>
  <si>
    <t>000 2 02 35137 04 0000 151</t>
  </si>
  <si>
    <t>206 2 02 35137 04 0000 151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</si>
  <si>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</si>
  <si>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Управление социальной защиты населения и труда Администрации г. Переславля-Залесского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</si>
  <si>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</si>
  <si>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000 2 02 35462 04 0000 151</t>
  </si>
  <si>
    <t>206 2 02 35462 04 0000 151</t>
  </si>
  <si>
    <t>000 2 02 35380 04 0000 151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</si>
  <si>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</si>
  <si>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206 2 02 35380 04 0000 151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</si>
  <si>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</si>
  <si>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000 2 02 35270 04 0000 151</t>
  </si>
  <si>
    <t>206 2 02 35270 04 0000 151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</si>
  <si>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</si>
  <si>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000 2 02 35260 04 0000 151</t>
  </si>
  <si>
    <t>203 2 02 35260 04 0000 151</t>
  </si>
  <si>
    <t xml:space="preserve">Управление образования Администрации г. Переславля-Залесского
</t>
  </si>
  <si>
    <t>000 2 02 35250 04 0000 151</t>
  </si>
  <si>
    <t>206 2 02 35250 04 0000 151</t>
  </si>
  <si>
    <t>Субвенции бюджетам городских округов на оплату жилищно-коммунальных услуг отдельным категориям граждан</t>
  </si>
  <si>
    <t>000 2 02 35220 04 0000 151</t>
  </si>
  <si>
    <t>206 2 02 35220 04 0000 151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</si>
  <si>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</si>
  <si>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203 2 02 29999 04 0000 151</t>
  </si>
  <si>
    <t>Прочие субсидии бюджетам городских округов</t>
  </si>
  <si>
    <t>208 2 02 29999 04 0000 151</t>
  </si>
  <si>
    <t xml:space="preserve">Администрации г. Переславля-Залесского
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</si>
  <si>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</si>
  <si>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000 2 02 20041 04 0000 151</t>
  </si>
  <si>
    <t>208 2 02 20041 04 0000 151</t>
  </si>
  <si>
    <t>Дотации бюджетам городских округов на выравнивание бюджетной обеспеченности</t>
  </si>
  <si>
    <t>244 2 02 15001 04 0000 151</t>
  </si>
  <si>
    <t>Управление финансов Администрации г. Переславля-Залесского</t>
  </si>
  <si>
    <t>Субвенции бюджетам городских округов на выполнение передаваемых полномочий субъектов Российской Федерации</t>
  </si>
  <si>
    <t>000 2 02 30024 04 0000 151</t>
  </si>
  <si>
    <t>203 2 02 30024 04 0000 151</t>
  </si>
  <si>
    <t>208 2 02 30024 04 0000 151</t>
  </si>
  <si>
    <t>206 2 02 30024 04 0000 151</t>
  </si>
  <si>
    <t xml:space="preserve">207 1 17 05040 04 0000 180
</t>
  </si>
  <si>
    <t xml:space="preserve">208 1 17 05040 04 0000 180
</t>
  </si>
  <si>
    <t>208 1 16 90040 04 0000 140</t>
  </si>
  <si>
    <t>000 2 02 35084 04 0000 151</t>
  </si>
  <si>
    <t>206 2 02 35084 04 0000 151</t>
  </si>
  <si>
    <t>206 2 02 29999 04 0000 151</t>
  </si>
  <si>
    <t>242 2 02 29999 04 0000 151</t>
  </si>
  <si>
    <t>Управление культуры, туризма, молодежи и спорта Администрации г. Переславля-Залесского</t>
  </si>
  <si>
    <t>244 2 02 29999 04 0000 151</t>
  </si>
  <si>
    <t>000 2 02 20077 04 0000 151</t>
  </si>
  <si>
    <t>208 2 02 20077 04 0000 151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</si>
  <si>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</si>
  <si>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Субсидия бюджетам городских округов на поддержку отрасли культуры</t>
  </si>
  <si>
    <t>000 2 02 25519 04 0000 151</t>
  </si>
  <si>
    <t>242 2 02 25519 04 0000 151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</si>
  <si>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</si>
  <si>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000 2 02 25555 04 0000 151</t>
  </si>
  <si>
    <t>208 2 02 25555 04 0000 151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</si>
  <si>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</si>
  <si>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000 2 02 20302 04 0000 151</t>
  </si>
  <si>
    <t>208 2 02 20302 04 0000 151</t>
  </si>
  <si>
    <t>000 2 02 40000 00 0000 151</t>
  </si>
  <si>
    <t>Иные межбюджетные трансферты</t>
  </si>
  <si>
    <t>Прочие межбюджетные трансферты, передаваемые бюджетам городских округов</t>
  </si>
  <si>
    <t>000 2 02 49999 04 0000 151</t>
  </si>
  <si>
    <t>244 2 02 49999 04 0000 151</t>
  </si>
  <si>
    <t xml:space="preserve"> Прочие дотации бюджетам городских 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</si>
  <si>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</si>
  <si>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</si>
  <si>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</si>
  <si>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000 2 07 04050 04 0000 180</t>
  </si>
  <si>
    <t>208 2 07 04050 04 0000 180</t>
  </si>
  <si>
    <t>БЕЗВОЗМЕЗДНЫЕ ПОСТУПЛЕНИЯ ОТ НЕГОСУДАРСТВЕННЫХ ОРГАНИЗАЦИЙ</t>
  </si>
  <si>
    <t>000 2 04 00000 00 0000 000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</si>
  <si>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</si>
  <si>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000 2 04 04010 04 0000 180</t>
  </si>
  <si>
    <t>244 2 04 04010 04 0000 180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</si>
  <si>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</si>
  <si>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</si>
  <si>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 Доходы бюджетов городских округов
 от возврата бюджетными
 учреждениями остатков субсидий
 прошлых лет
</t>
  </si>
  <si>
    <t>000 2 18 04010 04 0000 180</t>
  </si>
  <si>
    <t>000 2 00 00000 00 0000 000</t>
  </si>
  <si>
    <t>000 1 00 00000 00 0000 000</t>
  </si>
  <si>
    <t>БЕЗВОЗМЕЗДНЫЕ ПОСТУПЛЕНИЯ</t>
  </si>
  <si>
    <t>НАЛОГОВЫЕ И НЕНАЛОГОВЫЕ ДОХОДЫ</t>
  </si>
  <si>
    <t>Реестр источников доходов бюджета городского округа г. Переславля-Залесского на 2019 год и на плановый период 2020 и 2021 годов*</t>
  </si>
  <si>
    <t>Кассовые поступления в текущем финансовом году 
(по состоянию на  "01" ноября 2018г.)</t>
  </si>
  <si>
    <t>Оценка исполнения на 2018 г. (текущий финансовый год)</t>
  </si>
  <si>
    <t>на 2019 г. (очередной финансовый год)</t>
  </si>
  <si>
    <t>на 2020 г. (первый год планового периода)</t>
  </si>
  <si>
    <t>на 2021 г. (второй год планового периода)</t>
  </si>
  <si>
    <t xml:space="preserve">ДОХОДЫ ОТ ОКАЗАНИЯ ПЛАТНЫХ УСЛУГ (РАБОТ) И КОМПЕНСАЦИИ ЗАТРАТ ГОСУДАРСТВА
</t>
  </si>
  <si>
    <t xml:space="preserve">000 1 13 00000 00 0000 000
</t>
  </si>
  <si>
    <t>203 1 13 02994 04 0000 130</t>
  </si>
  <si>
    <t>206 1 13 02994 04 0000 130</t>
  </si>
  <si>
    <t xml:space="preserve">000 1 11 01000 00 0000 000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</si>
  <si>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</si>
  <si>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</si>
  <si>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1 1 13 02000 00 0000 000
</t>
  </si>
  <si>
    <t>Доходы от компенсации затрат государства</t>
  </si>
  <si>
    <t>Прочие доходы от компенсации затрат бюджетов городских округов</t>
  </si>
  <si>
    <t>208 1 13 02994 04 0000 130</t>
  </si>
  <si>
    <t xml:space="preserve">000 1 11 05000 00 0000 000
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</si>
  <si>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</si>
  <si>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000 1 11 09000 00 0000 000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</si>
  <si>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</si>
  <si>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000 1 11 07000 00 0000 000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</si>
  <si>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</si>
  <si>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208 1 11 07014 04 0000 120
</t>
  </si>
  <si>
    <t>244 2 02 19999 04 0000 151</t>
  </si>
  <si>
    <t>000 2 02 19999 00 0000 151</t>
  </si>
  <si>
    <t>000 2 02 15001 00 0000 151</t>
  </si>
  <si>
    <t>Дотации на выравнивание бюджетной обеспеченности</t>
  </si>
  <si>
    <t xml:space="preserve">000 2 02 29999 00 0000 151 </t>
  </si>
  <si>
    <t xml:space="preserve">Прочие субсидии </t>
  </si>
  <si>
    <t>000 2 02 45160 00 0000 151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</si>
  <si>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</si>
  <si>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</si>
  <si>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000 2 02 35485 04 0000 151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</si>
  <si>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</si>
  <si>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208 2 02 25497 04 0000 151</t>
  </si>
  <si>
    <t>Субсидии бюджетам городских округов на реализацию мероприятий по обеспечению жильем молодых семей</t>
  </si>
  <si>
    <t xml:space="preserve"> Субсидии бюджетам  на  реализацию
 мероприятий по обеспечению жильем
 молодых семей
</t>
  </si>
  <si>
    <t>000 2 02 25497 00 0000 151</t>
  </si>
  <si>
    <t>242 2 18 04010 04 0000 180</t>
  </si>
  <si>
    <t xml:space="preserve">Управление культуры, туризма, молодежи и спорта Администрации г. Переславля-Залесского
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</si>
  <si>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</si>
  <si>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000 2 02 35573 04 0000 151</t>
  </si>
  <si>
    <t>206 2 02 35573 04 0000 151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</si>
  <si>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</si>
  <si>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000 2 02 30022 04 0000 151</t>
  </si>
  <si>
    <t>206 2 02 30022 04 0000 151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</si>
  <si>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</si>
  <si>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 xml:space="preserve">Управление социальной защиты населения и труда Администрации г. Переславля-Залесского
</t>
  </si>
  <si>
    <t>000  2 02 35118 04 0000 151</t>
  </si>
  <si>
    <t>208  2 02 35118 04 0000 151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</si>
  <si>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</si>
  <si>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000 2 02 25507 04 0000 151</t>
  </si>
  <si>
    <t>208 2 02 25507 04 0000 151</t>
  </si>
  <si>
    <t>Субсидии бюджетам городских округов на поддержку региональных проектов в области обращения с отходами и ликвидации накопленного экологического ущерба</t>
  </si>
  <si>
    <t xml:space="preserve">207 1 1 11 01040 04 0000 120
</t>
  </si>
  <si>
    <t>208 2 02 35485 04 0000 151</t>
  </si>
  <si>
    <t>208 2 02 45160 04 0000 151</t>
  </si>
  <si>
    <t>Наименование главного администратора доходов городского бюджета</t>
  </si>
  <si>
    <t>Утверждено на 2018 г. Решением Переславль-Залесской городской Думой от 15.12.2017 № 125-з (в ред. от 25.10.2018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</si>
</sst>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4" fillId="2" borderId="1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/>
    </xf>
    <xf numFmtId="164" fontId="6" fillId="2" borderId="0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/>
    </xf>
    <xf numFmtId="164" fontId="5" fillId="2" borderId="0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 vertical="top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49" fontId="6" fillId="2" borderId="0" xfId="0" applyNumberFormat="1" applyFont="1" applyFill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top"/>
    </xf>
    <xf numFmtId="0" fontId="7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/>
    </xf>
    <xf numFmtId="164" fontId="10" fillId="2" borderId="3" xfId="0" applyNumberFormat="1" applyFont="1" applyFill="1" applyBorder="1" applyAlignment="1">
      <alignment horizontal="center" vertical="top"/>
    </xf>
    <xf numFmtId="0" fontId="11" fillId="2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vertical="top" wrapText="1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/>
    </xf>
    <xf numFmtId="0" fontId="4" fillId="2" borderId="0" xfId="0" applyFont="1" applyFill="1" applyAlignment="1"/>
    <xf numFmtId="0" fontId="4" fillId="2" borderId="1" xfId="0" applyFont="1" applyFill="1" applyBorder="1" applyAlignment="1"/>
    <xf numFmtId="0" fontId="6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4" fillId="2" borderId="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</cellXfs>
  <cellStyles count="2">
    <cellStyle name="Обычный" xfId="0" builtinId="0"/>
    <cellStyle name="Обычный_Поправки к 20.04.05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7"/>
  <sheetViews>
    <sheetView tabSelected="1" zoomScaleNormal="100" zoomScaleSheetLayoutView="80" workbookViewId="0">
      <selection sqref="A1:J1"/>
    </sheetView>
  </sheetViews>
  <sheetFormatPr defaultColWidth="9.140625" defaultRowHeight="15" x14ac:dyDescent="0.25"/>
  <cols>
    <col min="1" max="1" width="52.7109375" style="31" customWidth="1"/>
    <col min="2" max="2" width="30.140625" style="31" customWidth="1"/>
    <col min="3" max="3" width="41.42578125" style="61" customWidth="1"/>
    <col min="4" max="4" width="29.28515625" style="31" customWidth="1"/>
    <col min="5" max="5" width="30.28515625" style="31" customWidth="1"/>
    <col min="6" max="6" width="25.5703125" style="31" customWidth="1"/>
    <col min="7" max="7" width="19.28515625" style="31" customWidth="1"/>
    <col min="8" max="8" width="21" style="31" customWidth="1"/>
    <col min="9" max="9" width="18.5703125" style="31" customWidth="1"/>
    <col min="10" max="10" width="19.42578125" style="31" customWidth="1"/>
    <col min="11" max="11" width="25" style="31" customWidth="1"/>
    <col min="12" max="16384" width="9.140625" style="31"/>
  </cols>
  <sheetData>
    <row r="1" spans="1:10" ht="18.75" x14ac:dyDescent="0.3">
      <c r="A1" s="77" t="s">
        <v>153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H2" s="78" t="s">
        <v>4</v>
      </c>
      <c r="I2" s="78"/>
      <c r="J2" s="78"/>
    </row>
    <row r="3" spans="1:10" s="33" customFormat="1" ht="16.5" customHeight="1" x14ac:dyDescent="0.25">
      <c r="A3" s="79" t="s">
        <v>15</v>
      </c>
      <c r="B3" s="80" t="s">
        <v>0</v>
      </c>
      <c r="C3" s="80"/>
      <c r="D3" s="79" t="s">
        <v>211</v>
      </c>
      <c r="E3" s="79" t="s">
        <v>212</v>
      </c>
      <c r="F3" s="79" t="s">
        <v>154</v>
      </c>
      <c r="G3" s="79" t="s">
        <v>155</v>
      </c>
      <c r="H3" s="80" t="s">
        <v>3</v>
      </c>
      <c r="I3" s="80"/>
      <c r="J3" s="80"/>
    </row>
    <row r="4" spans="1:10" s="33" customFormat="1" ht="63.75" customHeight="1" x14ac:dyDescent="0.25">
      <c r="A4" s="80"/>
      <c r="B4" s="34" t="s">
        <v>1</v>
      </c>
      <c r="C4" s="75" t="s">
        <v>2</v>
      </c>
      <c r="D4" s="79"/>
      <c r="E4" s="79"/>
      <c r="F4" s="80"/>
      <c r="G4" s="79"/>
      <c r="H4" s="32" t="s">
        <v>156</v>
      </c>
      <c r="I4" s="32" t="s">
        <v>157</v>
      </c>
      <c r="J4" s="32" t="s">
        <v>158</v>
      </c>
    </row>
    <row r="5" spans="1:10" x14ac:dyDescent="0.25">
      <c r="A5" s="35">
        <v>1</v>
      </c>
      <c r="B5" s="35">
        <v>2</v>
      </c>
      <c r="C5" s="62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35">
        <v>10</v>
      </c>
    </row>
    <row r="6" spans="1:10" ht="34.5" customHeight="1" x14ac:dyDescent="0.3">
      <c r="A6" s="12" t="s">
        <v>5</v>
      </c>
      <c r="B6" s="12" t="s">
        <v>6</v>
      </c>
      <c r="C6" s="62"/>
      <c r="D6" s="35"/>
      <c r="E6" s="36">
        <f>E7</f>
        <v>70</v>
      </c>
      <c r="F6" s="36">
        <f t="shared" ref="F6:J6" si="0">F7</f>
        <v>0</v>
      </c>
      <c r="G6" s="36">
        <f t="shared" si="0"/>
        <v>0</v>
      </c>
      <c r="H6" s="36">
        <f t="shared" si="0"/>
        <v>0</v>
      </c>
      <c r="I6" s="36">
        <f t="shared" si="0"/>
        <v>0</v>
      </c>
      <c r="J6" s="36">
        <f t="shared" si="0"/>
        <v>0</v>
      </c>
    </row>
    <row r="7" spans="1:10" s="39" customFormat="1" ht="29.25" customHeight="1" x14ac:dyDescent="0.25">
      <c r="A7" s="37"/>
      <c r="B7" s="38" t="s">
        <v>29</v>
      </c>
      <c r="C7" s="63" t="s">
        <v>26</v>
      </c>
      <c r="D7" s="8"/>
      <c r="E7" s="9">
        <f>E8</f>
        <v>70</v>
      </c>
      <c r="F7" s="9">
        <f t="shared" ref="F7:J7" si="1">F8</f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0</v>
      </c>
    </row>
    <row r="8" spans="1:10" s="39" customFormat="1" ht="35.25" customHeight="1" x14ac:dyDescent="0.25">
      <c r="A8" s="37"/>
      <c r="B8" s="37" t="s">
        <v>28</v>
      </c>
      <c r="C8" s="64" t="s">
        <v>26</v>
      </c>
      <c r="D8" s="3" t="s">
        <v>27</v>
      </c>
      <c r="E8" s="4">
        <v>70</v>
      </c>
      <c r="F8" s="4">
        <v>0</v>
      </c>
      <c r="G8" s="4">
        <v>0</v>
      </c>
      <c r="H8" s="4">
        <v>0</v>
      </c>
      <c r="I8" s="4">
        <v>0</v>
      </c>
      <c r="J8" s="4">
        <v>0</v>
      </c>
    </row>
    <row r="9" spans="1:10" s="39" customFormat="1" ht="48" customHeight="1" x14ac:dyDescent="0.25">
      <c r="A9" s="12" t="s">
        <v>13</v>
      </c>
      <c r="B9" s="12" t="s">
        <v>14</v>
      </c>
      <c r="C9" s="64"/>
      <c r="D9" s="3"/>
      <c r="E9" s="9">
        <f>E10+E13+E15+E17+E19+E21</f>
        <v>136386</v>
      </c>
      <c r="F9" s="9">
        <f t="shared" ref="F9:J9" si="2">F10+F13+F15+F17+F19+F21</f>
        <v>37317</v>
      </c>
      <c r="G9" s="9">
        <f t="shared" si="2"/>
        <v>49206</v>
      </c>
      <c r="H9" s="9">
        <f t="shared" si="2"/>
        <v>47757</v>
      </c>
      <c r="I9" s="9">
        <f t="shared" si="2"/>
        <v>45675</v>
      </c>
      <c r="J9" s="9">
        <f t="shared" si="2"/>
        <v>43786</v>
      </c>
    </row>
    <row r="10" spans="1:10" s="39" customFormat="1" ht="128.25" x14ac:dyDescent="0.25">
      <c r="A10" s="37"/>
      <c r="B10" s="12" t="s">
        <v>163</v>
      </c>
      <c r="C10" s="63" t="s">
        <v>164</v>
      </c>
      <c r="D10" s="3"/>
      <c r="E10" s="9">
        <f>SUM(E11)</f>
        <v>0</v>
      </c>
      <c r="F10" s="9">
        <f t="shared" ref="F10:J10" si="3">SUM(F11)</f>
        <v>13.9</v>
      </c>
      <c r="G10" s="9">
        <f t="shared" si="3"/>
        <v>14</v>
      </c>
      <c r="H10" s="9">
        <f t="shared" si="3"/>
        <v>0</v>
      </c>
      <c r="I10" s="9">
        <f t="shared" si="3"/>
        <v>0</v>
      </c>
      <c r="J10" s="9">
        <f t="shared" si="3"/>
        <v>0</v>
      </c>
    </row>
    <row r="11" spans="1:10" s="39" customFormat="1" ht="75" x14ac:dyDescent="0.25">
      <c r="A11" s="37"/>
      <c r="B11" s="2" t="s">
        <v>208</v>
      </c>
      <c r="C11" s="64" t="s">
        <v>165</v>
      </c>
      <c r="D11" s="3" t="s">
        <v>33</v>
      </c>
      <c r="E11" s="4">
        <v>0</v>
      </c>
      <c r="F11" s="4">
        <v>13.9</v>
      </c>
      <c r="G11" s="4">
        <v>14</v>
      </c>
      <c r="H11" s="4">
        <v>0</v>
      </c>
      <c r="I11" s="4">
        <v>0</v>
      </c>
      <c r="J11" s="4">
        <v>0</v>
      </c>
    </row>
    <row r="12" spans="1:10" s="39" customFormat="1" ht="142.5" x14ac:dyDescent="0.25">
      <c r="A12" s="37"/>
      <c r="B12" s="12" t="s">
        <v>170</v>
      </c>
      <c r="C12" s="63" t="s">
        <v>171</v>
      </c>
      <c r="D12" s="3"/>
      <c r="E12" s="9">
        <f>SUM(E13,E15,E17)</f>
        <v>114861</v>
      </c>
      <c r="F12" s="9">
        <f t="shared" ref="F12:J12" si="4">SUM(F13,F15,F17)</f>
        <v>28877.5</v>
      </c>
      <c r="G12" s="9">
        <f t="shared" si="4"/>
        <v>33800</v>
      </c>
      <c r="H12" s="9">
        <f t="shared" si="4"/>
        <v>33227</v>
      </c>
      <c r="I12" s="9">
        <f t="shared" si="4"/>
        <v>30957</v>
      </c>
      <c r="J12" s="9">
        <f t="shared" si="4"/>
        <v>28914</v>
      </c>
    </row>
    <row r="13" spans="1:10" s="39" customFormat="1" ht="118.5" customHeight="1" x14ac:dyDescent="0.25">
      <c r="A13" s="37"/>
      <c r="B13" s="12" t="s">
        <v>40</v>
      </c>
      <c r="C13" s="63" t="s">
        <v>39</v>
      </c>
      <c r="D13" s="3"/>
      <c r="E13" s="9">
        <f>E14</f>
        <v>111078</v>
      </c>
      <c r="F13" s="9">
        <f t="shared" ref="F13:J15" si="5">F14</f>
        <v>20804.2</v>
      </c>
      <c r="G13" s="9">
        <f t="shared" si="5"/>
        <v>25473</v>
      </c>
      <c r="H13" s="9">
        <f t="shared" si="5"/>
        <v>31944</v>
      </c>
      <c r="I13" s="9">
        <f t="shared" si="5"/>
        <v>29800</v>
      </c>
      <c r="J13" s="9">
        <f t="shared" si="5"/>
        <v>27870</v>
      </c>
    </row>
    <row r="14" spans="1:10" s="39" customFormat="1" ht="105" customHeight="1" x14ac:dyDescent="0.25">
      <c r="A14" s="37"/>
      <c r="B14" s="2" t="s">
        <v>41</v>
      </c>
      <c r="C14" s="64" t="s">
        <v>39</v>
      </c>
      <c r="D14" s="3" t="s">
        <v>33</v>
      </c>
      <c r="E14" s="4">
        <v>111078</v>
      </c>
      <c r="F14" s="4">
        <v>20804.2</v>
      </c>
      <c r="G14" s="4">
        <v>25473</v>
      </c>
      <c r="H14" s="4">
        <v>31944</v>
      </c>
      <c r="I14" s="4">
        <v>29800</v>
      </c>
      <c r="J14" s="4">
        <v>27870</v>
      </c>
    </row>
    <row r="15" spans="1:10" s="39" customFormat="1" ht="105.75" customHeight="1" x14ac:dyDescent="0.25">
      <c r="A15" s="37"/>
      <c r="B15" s="12" t="s">
        <v>43</v>
      </c>
      <c r="C15" s="63" t="s">
        <v>42</v>
      </c>
      <c r="D15" s="3"/>
      <c r="E15" s="9">
        <f>E16</f>
        <v>3783</v>
      </c>
      <c r="F15" s="9">
        <f t="shared" si="5"/>
        <v>2886.2</v>
      </c>
      <c r="G15" s="9">
        <f t="shared" si="5"/>
        <v>3140</v>
      </c>
      <c r="H15" s="9">
        <f t="shared" si="5"/>
        <v>1283</v>
      </c>
      <c r="I15" s="9">
        <f t="shared" si="5"/>
        <v>1157</v>
      </c>
      <c r="J15" s="9">
        <f t="shared" si="5"/>
        <v>1044</v>
      </c>
    </row>
    <row r="16" spans="1:10" s="39" customFormat="1" ht="106.5" customHeight="1" x14ac:dyDescent="0.25">
      <c r="A16" s="37"/>
      <c r="B16" s="2" t="s">
        <v>44</v>
      </c>
      <c r="C16" s="64" t="s">
        <v>42</v>
      </c>
      <c r="D16" s="3" t="s">
        <v>33</v>
      </c>
      <c r="E16" s="4">
        <v>3783</v>
      </c>
      <c r="F16" s="4">
        <v>2886.2</v>
      </c>
      <c r="G16" s="4">
        <v>3140</v>
      </c>
      <c r="H16" s="4">
        <v>1283</v>
      </c>
      <c r="I16" s="4">
        <v>1157</v>
      </c>
      <c r="J16" s="4">
        <v>1044</v>
      </c>
    </row>
    <row r="17" spans="1:10" s="39" customFormat="1" ht="102" customHeight="1" x14ac:dyDescent="0.25">
      <c r="A17" s="37"/>
      <c r="B17" s="12" t="s">
        <v>174</v>
      </c>
      <c r="C17" s="63" t="s">
        <v>36</v>
      </c>
      <c r="D17" s="3"/>
      <c r="E17" s="9">
        <f>SUM(E18)</f>
        <v>0</v>
      </c>
      <c r="F17" s="9">
        <f t="shared" ref="F17:J17" si="6">SUM(F18)</f>
        <v>5187.1000000000004</v>
      </c>
      <c r="G17" s="9">
        <f t="shared" si="6"/>
        <v>5187</v>
      </c>
      <c r="H17" s="9">
        <f t="shared" si="6"/>
        <v>0</v>
      </c>
      <c r="I17" s="9">
        <f t="shared" si="6"/>
        <v>0</v>
      </c>
      <c r="J17" s="9">
        <f t="shared" si="6"/>
        <v>0</v>
      </c>
    </row>
    <row r="18" spans="1:10" s="39" customFormat="1" ht="93" customHeight="1" x14ac:dyDescent="0.25">
      <c r="A18" s="37"/>
      <c r="B18" s="2" t="s">
        <v>176</v>
      </c>
      <c r="C18" s="64" t="s">
        <v>175</v>
      </c>
      <c r="D18" s="3" t="s">
        <v>35</v>
      </c>
      <c r="E18" s="4">
        <v>0</v>
      </c>
      <c r="F18" s="4">
        <v>5187.1000000000004</v>
      </c>
      <c r="G18" s="4">
        <v>5187</v>
      </c>
      <c r="H18" s="4">
        <v>0</v>
      </c>
      <c r="I18" s="4">
        <v>0</v>
      </c>
      <c r="J18" s="4">
        <v>0</v>
      </c>
    </row>
    <row r="19" spans="1:10" s="39" customFormat="1" ht="114" x14ac:dyDescent="0.25">
      <c r="A19" s="37"/>
      <c r="B19" s="12" t="s">
        <v>37</v>
      </c>
      <c r="C19" s="63" t="s">
        <v>36</v>
      </c>
      <c r="D19" s="3"/>
      <c r="E19" s="9">
        <f>E20</f>
        <v>17248</v>
      </c>
      <c r="F19" s="9">
        <f t="shared" ref="F19:J19" si="7">F20</f>
        <v>5876.4</v>
      </c>
      <c r="G19" s="9">
        <f t="shared" si="7"/>
        <v>11593</v>
      </c>
      <c r="H19" s="9">
        <f t="shared" si="7"/>
        <v>10744</v>
      </c>
      <c r="I19" s="9">
        <f t="shared" si="7"/>
        <v>10785</v>
      </c>
      <c r="J19" s="9">
        <f t="shared" si="7"/>
        <v>10785</v>
      </c>
    </row>
    <row r="20" spans="1:10" s="39" customFormat="1" ht="93" customHeight="1" x14ac:dyDescent="0.25">
      <c r="A20" s="37"/>
      <c r="B20" s="2" t="s">
        <v>38</v>
      </c>
      <c r="C20" s="64" t="s">
        <v>36</v>
      </c>
      <c r="D20" s="3" t="s">
        <v>33</v>
      </c>
      <c r="E20" s="4">
        <v>17248</v>
      </c>
      <c r="F20" s="4">
        <v>5876.4</v>
      </c>
      <c r="G20" s="4">
        <v>11593</v>
      </c>
      <c r="H20" s="4">
        <v>10744</v>
      </c>
      <c r="I20" s="4">
        <v>10785</v>
      </c>
      <c r="J20" s="4">
        <v>10785</v>
      </c>
    </row>
    <row r="21" spans="1:10" s="42" customFormat="1" ht="131.25" customHeight="1" x14ac:dyDescent="0.25">
      <c r="A21" s="38"/>
      <c r="B21" s="12" t="s">
        <v>172</v>
      </c>
      <c r="C21" s="63" t="s">
        <v>173</v>
      </c>
      <c r="D21" s="8"/>
      <c r="E21" s="9">
        <f>SUM(E22)</f>
        <v>4277</v>
      </c>
      <c r="F21" s="9">
        <f t="shared" ref="F21:J21" si="8">SUM(F22)</f>
        <v>2549.1999999999998</v>
      </c>
      <c r="G21" s="9">
        <f t="shared" si="8"/>
        <v>3799</v>
      </c>
      <c r="H21" s="9">
        <f t="shared" si="8"/>
        <v>3786</v>
      </c>
      <c r="I21" s="9">
        <f t="shared" si="8"/>
        <v>3933</v>
      </c>
      <c r="J21" s="9">
        <f t="shared" si="8"/>
        <v>4087</v>
      </c>
    </row>
    <row r="22" spans="1:10" s="39" customFormat="1" ht="118.5" customHeight="1" x14ac:dyDescent="0.25">
      <c r="A22" s="37"/>
      <c r="B22" s="12" t="s">
        <v>31</v>
      </c>
      <c r="C22" s="63" t="s">
        <v>30</v>
      </c>
      <c r="D22" s="3"/>
      <c r="E22" s="9">
        <f>SUM(E23:E24)</f>
        <v>4277</v>
      </c>
      <c r="F22" s="9">
        <f t="shared" ref="F22:J22" si="9">SUM(F23:F24)</f>
        <v>2549.1999999999998</v>
      </c>
      <c r="G22" s="9">
        <f t="shared" si="9"/>
        <v>3799</v>
      </c>
      <c r="H22" s="9">
        <f t="shared" si="9"/>
        <v>3786</v>
      </c>
      <c r="I22" s="9">
        <f t="shared" si="9"/>
        <v>3933</v>
      </c>
      <c r="J22" s="9">
        <f t="shared" si="9"/>
        <v>4087</v>
      </c>
    </row>
    <row r="23" spans="1:10" s="39" customFormat="1" ht="106.5" customHeight="1" x14ac:dyDescent="0.25">
      <c r="A23" s="37"/>
      <c r="B23" s="2" t="s">
        <v>32</v>
      </c>
      <c r="C23" s="64" t="s">
        <v>30</v>
      </c>
      <c r="D23" s="3" t="s">
        <v>33</v>
      </c>
      <c r="E23" s="4">
        <v>277</v>
      </c>
      <c r="F23" s="4">
        <v>190.5</v>
      </c>
      <c r="G23" s="4">
        <v>277</v>
      </c>
      <c r="H23" s="4">
        <v>94</v>
      </c>
      <c r="I23" s="4">
        <v>94</v>
      </c>
      <c r="J23" s="4">
        <v>94</v>
      </c>
    </row>
    <row r="24" spans="1:10" s="39" customFormat="1" ht="102.75" customHeight="1" x14ac:dyDescent="0.25">
      <c r="A24" s="37"/>
      <c r="B24" s="2" t="s">
        <v>34</v>
      </c>
      <c r="C24" s="64" t="s">
        <v>30</v>
      </c>
      <c r="D24" s="3" t="s">
        <v>35</v>
      </c>
      <c r="E24" s="4">
        <v>4000</v>
      </c>
      <c r="F24" s="4">
        <v>2358.6999999999998</v>
      </c>
      <c r="G24" s="4">
        <v>3522</v>
      </c>
      <c r="H24" s="4">
        <v>3692</v>
      </c>
      <c r="I24" s="4">
        <v>3839</v>
      </c>
      <c r="J24" s="4">
        <v>3993</v>
      </c>
    </row>
    <row r="25" spans="1:10" s="39" customFormat="1" ht="45" customHeight="1" x14ac:dyDescent="0.25">
      <c r="A25" s="12" t="s">
        <v>159</v>
      </c>
      <c r="B25" s="12" t="s">
        <v>160</v>
      </c>
      <c r="C25" s="65"/>
      <c r="D25" s="37"/>
      <c r="E25" s="9">
        <f>SUM(E26)</f>
        <v>0</v>
      </c>
      <c r="F25" s="9">
        <f t="shared" ref="F25:J25" si="10">SUM(F26)</f>
        <v>358</v>
      </c>
      <c r="G25" s="9">
        <f t="shared" si="10"/>
        <v>0</v>
      </c>
      <c r="H25" s="9">
        <f t="shared" si="10"/>
        <v>0</v>
      </c>
      <c r="I25" s="9">
        <f t="shared" si="10"/>
        <v>0</v>
      </c>
      <c r="J25" s="9">
        <f t="shared" si="10"/>
        <v>0</v>
      </c>
    </row>
    <row r="26" spans="1:10" s="39" customFormat="1" ht="45" customHeight="1" x14ac:dyDescent="0.25">
      <c r="A26" s="12"/>
      <c r="B26" s="12" t="s">
        <v>166</v>
      </c>
      <c r="C26" s="63" t="s">
        <v>167</v>
      </c>
      <c r="D26" s="37"/>
      <c r="E26" s="9">
        <f>SUM(E27:E29)</f>
        <v>0</v>
      </c>
      <c r="F26" s="9">
        <f t="shared" ref="F26:J26" si="11">SUM(F27:F29)</f>
        <v>358</v>
      </c>
      <c r="G26" s="9">
        <f t="shared" si="11"/>
        <v>0</v>
      </c>
      <c r="H26" s="9">
        <f t="shared" si="11"/>
        <v>0</v>
      </c>
      <c r="I26" s="9">
        <f t="shared" si="11"/>
        <v>0</v>
      </c>
      <c r="J26" s="9">
        <f t="shared" si="11"/>
        <v>0</v>
      </c>
    </row>
    <row r="27" spans="1:10" s="39" customFormat="1" ht="33.75" customHeight="1" x14ac:dyDescent="0.25">
      <c r="A27" s="37"/>
      <c r="B27" s="56" t="s">
        <v>161</v>
      </c>
      <c r="C27" s="57" t="s">
        <v>168</v>
      </c>
      <c r="D27" s="2" t="s">
        <v>86</v>
      </c>
      <c r="E27" s="9">
        <v>0</v>
      </c>
      <c r="F27" s="9">
        <v>3</v>
      </c>
      <c r="G27" s="9">
        <v>0</v>
      </c>
      <c r="H27" s="9">
        <v>0</v>
      </c>
      <c r="I27" s="9">
        <v>0</v>
      </c>
      <c r="J27" s="9">
        <v>0</v>
      </c>
    </row>
    <row r="28" spans="1:10" s="39" customFormat="1" ht="63" customHeight="1" x14ac:dyDescent="0.25">
      <c r="A28" s="37"/>
      <c r="B28" s="56" t="s">
        <v>162</v>
      </c>
      <c r="C28" s="41" t="s">
        <v>168</v>
      </c>
      <c r="D28" s="2" t="s">
        <v>73</v>
      </c>
      <c r="E28" s="9">
        <v>0</v>
      </c>
      <c r="F28" s="9">
        <v>274.3</v>
      </c>
      <c r="G28" s="9">
        <v>0</v>
      </c>
      <c r="H28" s="9">
        <v>0</v>
      </c>
      <c r="I28" s="9">
        <v>0</v>
      </c>
      <c r="J28" s="9">
        <v>0</v>
      </c>
    </row>
    <row r="29" spans="1:10" s="39" customFormat="1" ht="63" customHeight="1" x14ac:dyDescent="0.25">
      <c r="A29" s="37"/>
      <c r="B29" s="56" t="s">
        <v>169</v>
      </c>
      <c r="C29" s="41" t="s">
        <v>168</v>
      </c>
      <c r="D29" s="2" t="s">
        <v>35</v>
      </c>
      <c r="E29" s="9">
        <v>0</v>
      </c>
      <c r="F29" s="9">
        <v>80.7</v>
      </c>
      <c r="G29" s="9">
        <v>0</v>
      </c>
      <c r="H29" s="9">
        <v>0</v>
      </c>
      <c r="I29" s="9">
        <v>0</v>
      </c>
      <c r="J29" s="9">
        <v>0</v>
      </c>
    </row>
    <row r="30" spans="1:10" s="39" customFormat="1" ht="33.75" customHeight="1" x14ac:dyDescent="0.25">
      <c r="A30" s="12" t="s">
        <v>8</v>
      </c>
      <c r="B30" s="12" t="s">
        <v>7</v>
      </c>
      <c r="C30" s="65"/>
      <c r="D30" s="37"/>
      <c r="E30" s="9">
        <f>SUM(E31,E33,E35)</f>
        <v>48301</v>
      </c>
      <c r="F30" s="9">
        <f t="shared" ref="F30:I30" si="12">SUM(F31,F33,F35)</f>
        <v>19331.5</v>
      </c>
      <c r="G30" s="9">
        <f t="shared" si="12"/>
        <v>18750</v>
      </c>
      <c r="H30" s="9">
        <f>SUM(H31,H33,H35)</f>
        <v>13764</v>
      </c>
      <c r="I30" s="9">
        <f t="shared" si="12"/>
        <v>12305</v>
      </c>
      <c r="J30" s="9">
        <f>SUM(J31,J33,J35)</f>
        <v>8759</v>
      </c>
    </row>
    <row r="31" spans="1:10" s="39" customFormat="1" ht="142.5" x14ac:dyDescent="0.25">
      <c r="A31" s="37"/>
      <c r="B31" s="12" t="s">
        <v>56</v>
      </c>
      <c r="C31" s="40" t="s">
        <v>55</v>
      </c>
      <c r="D31" s="37"/>
      <c r="E31" s="9">
        <f>E32</f>
        <v>35190</v>
      </c>
      <c r="F31" s="9">
        <f t="shared" ref="F31:J31" si="13">F32</f>
        <v>13608.4</v>
      </c>
      <c r="G31" s="9">
        <f t="shared" si="13"/>
        <v>13792</v>
      </c>
      <c r="H31" s="9">
        <f t="shared" si="13"/>
        <v>4659</v>
      </c>
      <c r="I31" s="9">
        <f t="shared" si="13"/>
        <v>4062</v>
      </c>
      <c r="J31" s="9">
        <f t="shared" si="13"/>
        <v>2256</v>
      </c>
    </row>
    <row r="32" spans="1:10" s="39" customFormat="1" ht="120" customHeight="1" x14ac:dyDescent="0.25">
      <c r="A32" s="37"/>
      <c r="B32" s="37" t="s">
        <v>46</v>
      </c>
      <c r="C32" s="41" t="s">
        <v>45</v>
      </c>
      <c r="D32" s="3" t="s">
        <v>33</v>
      </c>
      <c r="E32" s="4">
        <v>35190</v>
      </c>
      <c r="F32" s="4">
        <v>13608.4</v>
      </c>
      <c r="G32" s="4">
        <v>13792</v>
      </c>
      <c r="H32" s="4">
        <v>4659</v>
      </c>
      <c r="I32" s="4">
        <v>4062</v>
      </c>
      <c r="J32" s="4">
        <v>2256</v>
      </c>
    </row>
    <row r="33" spans="1:11" s="39" customFormat="1" ht="30.75" customHeight="1" x14ac:dyDescent="0.25">
      <c r="A33" s="37"/>
      <c r="B33" s="12" t="s">
        <v>50</v>
      </c>
      <c r="C33" s="63" t="s">
        <v>49</v>
      </c>
      <c r="D33" s="3"/>
      <c r="E33" s="9">
        <f>SUM(E34)</f>
        <v>8407</v>
      </c>
      <c r="F33" s="9">
        <f t="shared" ref="F33:J33" si="14">SUM(F34)</f>
        <v>1934.6</v>
      </c>
      <c r="G33" s="9">
        <f t="shared" si="14"/>
        <v>1679</v>
      </c>
      <c r="H33" s="9">
        <f t="shared" si="14"/>
        <v>7218</v>
      </c>
      <c r="I33" s="9">
        <f t="shared" si="14"/>
        <v>6496</v>
      </c>
      <c r="J33" s="9">
        <f t="shared" si="14"/>
        <v>5847</v>
      </c>
    </row>
    <row r="34" spans="1:11" s="39" customFormat="1" ht="63.75" customHeight="1" x14ac:dyDescent="0.25">
      <c r="A34" s="37"/>
      <c r="B34" s="2" t="s">
        <v>48</v>
      </c>
      <c r="C34" s="64" t="s">
        <v>47</v>
      </c>
      <c r="D34" s="3" t="s">
        <v>33</v>
      </c>
      <c r="E34" s="4">
        <v>8407</v>
      </c>
      <c r="F34" s="4">
        <v>1934.6</v>
      </c>
      <c r="G34" s="4">
        <v>1679</v>
      </c>
      <c r="H34" s="4">
        <v>7218</v>
      </c>
      <c r="I34" s="4">
        <v>6496</v>
      </c>
      <c r="J34" s="4">
        <v>5847</v>
      </c>
    </row>
    <row r="35" spans="1:11" s="42" customFormat="1" ht="33" customHeight="1" x14ac:dyDescent="0.25">
      <c r="A35" s="38"/>
      <c r="B35" s="12" t="s">
        <v>52</v>
      </c>
      <c r="C35" s="63" t="s">
        <v>51</v>
      </c>
      <c r="D35" s="8"/>
      <c r="E35" s="9">
        <f>SUM(E36)</f>
        <v>4704</v>
      </c>
      <c r="F35" s="9">
        <f t="shared" ref="F35:J35" si="15">SUM(F36)</f>
        <v>3788.5</v>
      </c>
      <c r="G35" s="9">
        <f t="shared" si="15"/>
        <v>3279</v>
      </c>
      <c r="H35" s="9">
        <f t="shared" si="15"/>
        <v>1887</v>
      </c>
      <c r="I35" s="9">
        <f t="shared" si="15"/>
        <v>1747</v>
      </c>
      <c r="J35" s="9">
        <f t="shared" si="15"/>
        <v>656</v>
      </c>
    </row>
    <row r="36" spans="1:11" s="39" customFormat="1" ht="79.5" customHeight="1" x14ac:dyDescent="0.25">
      <c r="A36" s="37"/>
      <c r="B36" s="2" t="s">
        <v>53</v>
      </c>
      <c r="C36" s="64" t="s">
        <v>54</v>
      </c>
      <c r="D36" s="3" t="s">
        <v>33</v>
      </c>
      <c r="E36" s="4">
        <v>4704</v>
      </c>
      <c r="F36" s="4">
        <v>3788.5</v>
      </c>
      <c r="G36" s="4">
        <v>3279</v>
      </c>
      <c r="H36" s="4">
        <v>1887</v>
      </c>
      <c r="I36" s="4">
        <v>1747</v>
      </c>
      <c r="J36" s="4">
        <v>656</v>
      </c>
    </row>
    <row r="37" spans="1:11" s="39" customFormat="1" ht="28.5" x14ac:dyDescent="0.25">
      <c r="A37" s="12" t="s">
        <v>10</v>
      </c>
      <c r="B37" s="12" t="s">
        <v>9</v>
      </c>
      <c r="C37" s="65"/>
      <c r="D37" s="37"/>
      <c r="E37" s="9">
        <f t="shared" ref="E37:J37" si="16">SUM(E38,E40)</f>
        <v>47.9</v>
      </c>
      <c r="F37" s="9">
        <f t="shared" si="16"/>
        <v>1516.9</v>
      </c>
      <c r="G37" s="9">
        <f t="shared" si="16"/>
        <v>1566.5</v>
      </c>
      <c r="H37" s="9">
        <f t="shared" si="16"/>
        <v>74</v>
      </c>
      <c r="I37" s="9">
        <f t="shared" si="16"/>
        <v>76.7</v>
      </c>
      <c r="J37" s="9">
        <f t="shared" si="16"/>
        <v>75.599999999999994</v>
      </c>
    </row>
    <row r="38" spans="1:11" s="42" customFormat="1" ht="87.75" customHeight="1" x14ac:dyDescent="0.25">
      <c r="A38" s="12"/>
      <c r="B38" s="12" t="s">
        <v>58</v>
      </c>
      <c r="C38" s="63" t="s">
        <v>57</v>
      </c>
      <c r="D38" s="8"/>
      <c r="E38" s="9">
        <f>SUM(E39)</f>
        <v>47.9</v>
      </c>
      <c r="F38" s="9">
        <f t="shared" ref="F38:J38" si="17">SUM(F39)</f>
        <v>7.4</v>
      </c>
      <c r="G38" s="9">
        <f t="shared" si="17"/>
        <v>57</v>
      </c>
      <c r="H38" s="9">
        <f t="shared" si="17"/>
        <v>74</v>
      </c>
      <c r="I38" s="9">
        <f t="shared" si="17"/>
        <v>76.7</v>
      </c>
      <c r="J38" s="9">
        <f t="shared" si="17"/>
        <v>75.599999999999994</v>
      </c>
    </row>
    <row r="39" spans="1:11" s="39" customFormat="1" ht="76.5" customHeight="1" x14ac:dyDescent="0.25">
      <c r="A39" s="12"/>
      <c r="B39" s="2" t="s">
        <v>59</v>
      </c>
      <c r="C39" s="64" t="s">
        <v>57</v>
      </c>
      <c r="D39" s="43" t="s">
        <v>35</v>
      </c>
      <c r="E39" s="4">
        <v>47.9</v>
      </c>
      <c r="F39" s="4">
        <v>7.4</v>
      </c>
      <c r="G39" s="4">
        <v>57</v>
      </c>
      <c r="H39" s="4">
        <v>74</v>
      </c>
      <c r="I39" s="4">
        <v>76.7</v>
      </c>
      <c r="J39" s="4">
        <v>75.599999999999994</v>
      </c>
    </row>
    <row r="40" spans="1:11" s="42" customFormat="1" ht="57" x14ac:dyDescent="0.25">
      <c r="A40" s="12"/>
      <c r="B40" s="12" t="s">
        <v>61</v>
      </c>
      <c r="C40" s="63" t="s">
        <v>60</v>
      </c>
      <c r="D40" s="44"/>
      <c r="E40" s="9">
        <f>SUM(E41)</f>
        <v>0</v>
      </c>
      <c r="F40" s="9">
        <f t="shared" ref="F40:J40" si="18">SUM(F41)</f>
        <v>1509.5</v>
      </c>
      <c r="G40" s="9">
        <f t="shared" si="18"/>
        <v>1509.5</v>
      </c>
      <c r="H40" s="9">
        <f t="shared" si="18"/>
        <v>0</v>
      </c>
      <c r="I40" s="9">
        <f t="shared" si="18"/>
        <v>0</v>
      </c>
      <c r="J40" s="9">
        <f t="shared" si="18"/>
        <v>0</v>
      </c>
    </row>
    <row r="41" spans="1:11" s="39" customFormat="1" ht="62.25" customHeight="1" x14ac:dyDescent="0.25">
      <c r="A41" s="12"/>
      <c r="B41" s="2" t="s">
        <v>110</v>
      </c>
      <c r="C41" s="64" t="s">
        <v>60</v>
      </c>
      <c r="D41" s="43" t="s">
        <v>35</v>
      </c>
      <c r="E41" s="4">
        <v>0</v>
      </c>
      <c r="F41" s="4">
        <v>1509.5</v>
      </c>
      <c r="G41" s="4">
        <v>1509.5</v>
      </c>
      <c r="H41" s="4">
        <v>0</v>
      </c>
      <c r="I41" s="4">
        <v>0</v>
      </c>
      <c r="J41" s="4">
        <v>0</v>
      </c>
    </row>
    <row r="42" spans="1:11" s="39" customFormat="1" ht="23.25" customHeight="1" x14ac:dyDescent="0.25">
      <c r="A42" s="12" t="s">
        <v>12</v>
      </c>
      <c r="B42" s="12" t="s">
        <v>11</v>
      </c>
      <c r="C42" s="65"/>
      <c r="D42" s="37"/>
      <c r="E42" s="9">
        <f>SUM(E43)</f>
        <v>1937</v>
      </c>
      <c r="F42" s="9">
        <f t="shared" ref="F42:J42" si="19">SUM(F43)</f>
        <v>5878</v>
      </c>
      <c r="G42" s="9">
        <f t="shared" si="19"/>
        <v>6306</v>
      </c>
      <c r="H42" s="9">
        <f t="shared" si="19"/>
        <v>2370</v>
      </c>
      <c r="I42" s="9">
        <f t="shared" si="19"/>
        <v>2370</v>
      </c>
      <c r="J42" s="9">
        <f t="shared" si="19"/>
        <v>2370</v>
      </c>
    </row>
    <row r="43" spans="1:11" s="39" customFormat="1" ht="31.5" customHeight="1" x14ac:dyDescent="0.25">
      <c r="A43" s="37"/>
      <c r="B43" s="12" t="s">
        <v>63</v>
      </c>
      <c r="C43" s="63" t="s">
        <v>62</v>
      </c>
      <c r="D43" s="37"/>
      <c r="E43" s="9">
        <f>SUM(E44:E45)</f>
        <v>1937</v>
      </c>
      <c r="F43" s="9">
        <f t="shared" ref="F43:J43" si="20">SUM(F44:F45)</f>
        <v>5878</v>
      </c>
      <c r="G43" s="9">
        <f t="shared" si="20"/>
        <v>6306</v>
      </c>
      <c r="H43" s="9">
        <f t="shared" si="20"/>
        <v>2370</v>
      </c>
      <c r="I43" s="9">
        <f t="shared" si="20"/>
        <v>2370</v>
      </c>
      <c r="J43" s="9">
        <f t="shared" si="20"/>
        <v>2370</v>
      </c>
    </row>
    <row r="44" spans="1:11" s="39" customFormat="1" ht="45" customHeight="1" x14ac:dyDescent="0.25">
      <c r="A44" s="37"/>
      <c r="B44" s="2" t="s">
        <v>108</v>
      </c>
      <c r="C44" s="64" t="s">
        <v>62</v>
      </c>
      <c r="D44" s="3" t="s">
        <v>33</v>
      </c>
      <c r="E44" s="4">
        <v>0</v>
      </c>
      <c r="F44" s="4">
        <v>1950.1</v>
      </c>
      <c r="G44" s="4">
        <v>2378</v>
      </c>
      <c r="H44" s="4">
        <v>2370</v>
      </c>
      <c r="I44" s="4">
        <v>2370</v>
      </c>
      <c r="J44" s="4">
        <v>2370</v>
      </c>
    </row>
    <row r="45" spans="1:11" s="39" customFormat="1" ht="30" x14ac:dyDescent="0.25">
      <c r="A45" s="45"/>
      <c r="B45" s="2" t="s">
        <v>109</v>
      </c>
      <c r="C45" s="64" t="s">
        <v>62</v>
      </c>
      <c r="D45" s="46" t="s">
        <v>35</v>
      </c>
      <c r="E45" s="4">
        <v>1937</v>
      </c>
      <c r="F45" s="4">
        <v>3927.9</v>
      </c>
      <c r="G45" s="4">
        <v>3928</v>
      </c>
      <c r="H45" s="4">
        <v>0</v>
      </c>
      <c r="I45" s="4">
        <v>0</v>
      </c>
      <c r="J45" s="4">
        <v>0</v>
      </c>
    </row>
    <row r="46" spans="1:11" s="49" customFormat="1" ht="23.25" customHeight="1" x14ac:dyDescent="0.25">
      <c r="A46" s="47" t="s">
        <v>152</v>
      </c>
      <c r="B46" s="47" t="s">
        <v>150</v>
      </c>
      <c r="C46" s="47"/>
      <c r="D46" s="47"/>
      <c r="E46" s="48">
        <f>SUM(E6,E9,E25,E30,E37,E42)</f>
        <v>186741.9</v>
      </c>
      <c r="F46" s="48">
        <f t="shared" ref="F46:J46" si="21">SUM(F6,F9,F25,F30,F37,F42)</f>
        <v>64401.4</v>
      </c>
      <c r="G46" s="48">
        <f t="shared" si="21"/>
        <v>75828.5</v>
      </c>
      <c r="H46" s="48">
        <f t="shared" si="21"/>
        <v>63965</v>
      </c>
      <c r="I46" s="48">
        <f t="shared" si="21"/>
        <v>60426.7</v>
      </c>
      <c r="J46" s="48">
        <f t="shared" si="21"/>
        <v>54990.6</v>
      </c>
    </row>
    <row r="47" spans="1:11" s="23" customFormat="1" ht="55.5" customHeight="1" x14ac:dyDescent="0.25">
      <c r="A47" s="50" t="s">
        <v>18</v>
      </c>
      <c r="B47" s="50" t="s">
        <v>17</v>
      </c>
      <c r="C47" s="66"/>
      <c r="D47" s="51"/>
      <c r="E47" s="51">
        <f t="shared" ref="E47:J47" si="22">SUM(E48,E53,E74,E107)</f>
        <v>923061.50000000012</v>
      </c>
      <c r="F47" s="51">
        <f t="shared" si="22"/>
        <v>676993.69999999972</v>
      </c>
      <c r="G47" s="51">
        <f t="shared" si="22"/>
        <v>923061.50000000012</v>
      </c>
      <c r="H47" s="51">
        <f t="shared" si="22"/>
        <v>1257524.4999999998</v>
      </c>
      <c r="I47" s="51">
        <f t="shared" si="22"/>
        <v>1108525.0999999999</v>
      </c>
      <c r="J47" s="51">
        <f t="shared" si="22"/>
        <v>1132274.4000000001</v>
      </c>
      <c r="K47" s="22"/>
    </row>
    <row r="48" spans="1:11" s="55" customFormat="1" ht="56.25" x14ac:dyDescent="0.25">
      <c r="A48" s="58"/>
      <c r="B48" s="26" t="s">
        <v>19</v>
      </c>
      <c r="C48" s="67" t="s">
        <v>20</v>
      </c>
      <c r="D48" s="9"/>
      <c r="E48" s="60">
        <f>SUM(E49,E51)</f>
        <v>90842.6</v>
      </c>
      <c r="F48" s="60">
        <f t="shared" ref="F48:J48" si="23">SUM(F49,F51)</f>
        <v>52130.6</v>
      </c>
      <c r="G48" s="60">
        <f t="shared" si="23"/>
        <v>90842.6</v>
      </c>
      <c r="H48" s="60">
        <f t="shared" si="23"/>
        <v>134472</v>
      </c>
      <c r="I48" s="60">
        <f>SUM(I49,I51)</f>
        <v>2123</v>
      </c>
      <c r="J48" s="60">
        <f t="shared" si="23"/>
        <v>0</v>
      </c>
      <c r="K48" s="54"/>
    </row>
    <row r="49" spans="1:11" s="11" customFormat="1" ht="43.5" customHeight="1" x14ac:dyDescent="0.25">
      <c r="A49" s="7"/>
      <c r="B49" s="12" t="s">
        <v>179</v>
      </c>
      <c r="C49" s="63" t="s">
        <v>180</v>
      </c>
      <c r="D49" s="14"/>
      <c r="E49" s="14">
        <f t="shared" ref="E49:G49" si="24">E50</f>
        <v>40266</v>
      </c>
      <c r="F49" s="14">
        <f t="shared" si="24"/>
        <v>33555</v>
      </c>
      <c r="G49" s="14">
        <f t="shared" si="24"/>
        <v>40266</v>
      </c>
      <c r="H49" s="14">
        <f>H50</f>
        <v>134472</v>
      </c>
      <c r="I49" s="14">
        <f t="shared" ref="I49:J49" si="25">I50</f>
        <v>2123</v>
      </c>
      <c r="J49" s="14">
        <f t="shared" si="25"/>
        <v>0</v>
      </c>
      <c r="K49" s="10"/>
    </row>
    <row r="50" spans="1:11" s="6" customFormat="1" ht="45" x14ac:dyDescent="0.25">
      <c r="A50" s="7"/>
      <c r="B50" s="2" t="s">
        <v>101</v>
      </c>
      <c r="C50" s="64" t="s">
        <v>100</v>
      </c>
      <c r="D50" s="3" t="s">
        <v>102</v>
      </c>
      <c r="E50" s="13">
        <v>40266</v>
      </c>
      <c r="F50" s="13">
        <v>33555</v>
      </c>
      <c r="G50" s="13">
        <v>40266</v>
      </c>
      <c r="H50" s="13">
        <v>134472</v>
      </c>
      <c r="I50" s="13">
        <v>2123</v>
      </c>
      <c r="J50" s="13">
        <v>0</v>
      </c>
      <c r="K50" s="5"/>
    </row>
    <row r="51" spans="1:11" s="11" customFormat="1" ht="26.25" customHeight="1" x14ac:dyDescent="0.25">
      <c r="A51" s="7"/>
      <c r="B51" s="12" t="s">
        <v>178</v>
      </c>
      <c r="C51" s="63" t="s">
        <v>134</v>
      </c>
      <c r="D51" s="8"/>
      <c r="E51" s="14">
        <f>SUM(E52)</f>
        <v>50576.6</v>
      </c>
      <c r="F51" s="14">
        <f t="shared" ref="F51:J51" si="26">SUM(F52)</f>
        <v>18575.599999999999</v>
      </c>
      <c r="G51" s="14">
        <f t="shared" si="26"/>
        <v>50576.6</v>
      </c>
      <c r="H51" s="14">
        <f t="shared" si="26"/>
        <v>0</v>
      </c>
      <c r="I51" s="14">
        <f t="shared" si="26"/>
        <v>0</v>
      </c>
      <c r="J51" s="14">
        <f t="shared" si="26"/>
        <v>0</v>
      </c>
      <c r="K51" s="10"/>
    </row>
    <row r="52" spans="1:11" s="6" customFormat="1" ht="45" x14ac:dyDescent="0.25">
      <c r="A52" s="7"/>
      <c r="B52" s="2" t="s">
        <v>177</v>
      </c>
      <c r="C52" s="64" t="s">
        <v>134</v>
      </c>
      <c r="D52" s="3" t="s">
        <v>102</v>
      </c>
      <c r="E52" s="13">
        <v>50576.6</v>
      </c>
      <c r="F52" s="13">
        <v>18575.599999999999</v>
      </c>
      <c r="G52" s="13">
        <v>50576.6</v>
      </c>
      <c r="H52" s="13">
        <v>0</v>
      </c>
      <c r="I52" s="13">
        <v>0</v>
      </c>
      <c r="J52" s="13">
        <v>0</v>
      </c>
      <c r="K52" s="5"/>
    </row>
    <row r="53" spans="1:11" s="55" customFormat="1" ht="78" customHeight="1" x14ac:dyDescent="0.25">
      <c r="A53" s="58"/>
      <c r="B53" s="59" t="s">
        <v>21</v>
      </c>
      <c r="C53" s="67" t="s">
        <v>22</v>
      </c>
      <c r="D53" s="58"/>
      <c r="E53" s="9">
        <f>SUM(E54,E68,E58,E60,E62,E56,E64,E66)</f>
        <v>157886.09999999998</v>
      </c>
      <c r="F53" s="9">
        <f t="shared" ref="F53:J53" si="27">SUM(F54,F68,F58,F60,F62,F56,F64,F66)</f>
        <v>60711.7</v>
      </c>
      <c r="G53" s="9">
        <f t="shared" si="27"/>
        <v>157886.09999999998</v>
      </c>
      <c r="H53" s="9">
        <f t="shared" si="27"/>
        <v>32713.9</v>
      </c>
      <c r="I53" s="9">
        <f t="shared" si="27"/>
        <v>41096.9</v>
      </c>
      <c r="J53" s="9">
        <f t="shared" si="27"/>
        <v>66445</v>
      </c>
      <c r="K53" s="54"/>
    </row>
    <row r="54" spans="1:11" s="11" customFormat="1" ht="103.5" customHeight="1" x14ac:dyDescent="0.25">
      <c r="A54" s="7"/>
      <c r="B54" s="12" t="s">
        <v>98</v>
      </c>
      <c r="C54" s="63" t="s">
        <v>97</v>
      </c>
      <c r="D54" s="7"/>
      <c r="E54" s="14">
        <f>SUM(E55)</f>
        <v>24968.6</v>
      </c>
      <c r="F54" s="14">
        <f t="shared" ref="F54:J54" si="28">SUM(F55)</f>
        <v>2850</v>
      </c>
      <c r="G54" s="14">
        <f t="shared" si="28"/>
        <v>24968.6</v>
      </c>
      <c r="H54" s="14">
        <f t="shared" si="28"/>
        <v>0</v>
      </c>
      <c r="I54" s="14">
        <f t="shared" si="28"/>
        <v>0</v>
      </c>
      <c r="J54" s="14">
        <f t="shared" si="28"/>
        <v>0</v>
      </c>
      <c r="K54" s="10"/>
    </row>
    <row r="55" spans="1:11" s="6" customFormat="1" ht="94.5" customHeight="1" x14ac:dyDescent="0.25">
      <c r="A55" s="7"/>
      <c r="B55" s="2" t="s">
        <v>99</v>
      </c>
      <c r="C55" s="64" t="s">
        <v>97</v>
      </c>
      <c r="D55" s="3" t="s">
        <v>35</v>
      </c>
      <c r="E55" s="13">
        <v>24968.6</v>
      </c>
      <c r="F55" s="13">
        <v>2850</v>
      </c>
      <c r="G55" s="13">
        <v>24968.6</v>
      </c>
      <c r="H55" s="13">
        <v>0</v>
      </c>
      <c r="I55" s="13">
        <v>0</v>
      </c>
      <c r="J55" s="13">
        <v>0</v>
      </c>
      <c r="K55" s="5"/>
    </row>
    <row r="56" spans="1:11" s="11" customFormat="1" ht="57" x14ac:dyDescent="0.25">
      <c r="A56" s="7"/>
      <c r="B56" s="12" t="s">
        <v>117</v>
      </c>
      <c r="C56" s="63" t="s">
        <v>119</v>
      </c>
      <c r="D56" s="8"/>
      <c r="E56" s="14">
        <f>SUM(E57)</f>
        <v>79007.3</v>
      </c>
      <c r="F56" s="14">
        <f t="shared" ref="F56:J56" si="29">SUM(F57)</f>
        <v>35523.9</v>
      </c>
      <c r="G56" s="14">
        <f t="shared" si="29"/>
        <v>79007.3</v>
      </c>
      <c r="H56" s="14">
        <f t="shared" si="29"/>
        <v>0</v>
      </c>
      <c r="I56" s="14">
        <f t="shared" si="29"/>
        <v>8313</v>
      </c>
      <c r="J56" s="14">
        <f t="shared" si="29"/>
        <v>39527</v>
      </c>
      <c r="K56" s="10"/>
    </row>
    <row r="57" spans="1:11" s="6" customFormat="1" ht="45" x14ac:dyDescent="0.25">
      <c r="A57" s="7"/>
      <c r="B57" s="2" t="s">
        <v>118</v>
      </c>
      <c r="C57" s="64" t="s">
        <v>119</v>
      </c>
      <c r="D57" s="3" t="s">
        <v>35</v>
      </c>
      <c r="E57" s="13">
        <v>79007.3</v>
      </c>
      <c r="F57" s="13">
        <v>35523.9</v>
      </c>
      <c r="G57" s="13">
        <v>79007.3</v>
      </c>
      <c r="H57" s="13">
        <v>0</v>
      </c>
      <c r="I57" s="13">
        <v>8313</v>
      </c>
      <c r="J57" s="13">
        <v>39527</v>
      </c>
      <c r="K57" s="5"/>
    </row>
    <row r="58" spans="1:11" s="11" customFormat="1" ht="128.25" x14ac:dyDescent="0.25">
      <c r="A58" s="7"/>
      <c r="B58" s="12" t="s">
        <v>127</v>
      </c>
      <c r="C58" s="63" t="s">
        <v>126</v>
      </c>
      <c r="D58" s="8"/>
      <c r="E58" s="14">
        <f>SUM(E59)</f>
        <v>0</v>
      </c>
      <c r="F58" s="14">
        <f t="shared" ref="F58:J58" si="30">SUM(F59)</f>
        <v>0</v>
      </c>
      <c r="G58" s="14">
        <f t="shared" si="30"/>
        <v>0</v>
      </c>
      <c r="H58" s="14">
        <f t="shared" si="30"/>
        <v>0</v>
      </c>
      <c r="I58" s="14">
        <f t="shared" si="30"/>
        <v>0</v>
      </c>
      <c r="J58" s="14">
        <f t="shared" si="30"/>
        <v>0</v>
      </c>
      <c r="K58" s="10"/>
    </row>
    <row r="59" spans="1:11" s="6" customFormat="1" ht="122.25" customHeight="1" x14ac:dyDescent="0.25">
      <c r="A59" s="7"/>
      <c r="B59" s="2" t="s">
        <v>128</v>
      </c>
      <c r="C59" s="64" t="s">
        <v>126</v>
      </c>
      <c r="D59" s="3" t="s">
        <v>35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5"/>
    </row>
    <row r="60" spans="1:11" s="11" customFormat="1" ht="50.25" customHeight="1" x14ac:dyDescent="0.25">
      <c r="A60" s="7"/>
      <c r="B60" s="12" t="s">
        <v>191</v>
      </c>
      <c r="C60" s="63" t="s">
        <v>190</v>
      </c>
      <c r="D60" s="8"/>
      <c r="E60" s="14">
        <f>SUM(E61)</f>
        <v>1190</v>
      </c>
      <c r="F60" s="14">
        <f t="shared" ref="F60:J64" si="31">SUM(F61)</f>
        <v>0</v>
      </c>
      <c r="G60" s="14">
        <f t="shared" si="31"/>
        <v>1190</v>
      </c>
      <c r="H60" s="14">
        <f t="shared" si="31"/>
        <v>0</v>
      </c>
      <c r="I60" s="14">
        <f t="shared" si="31"/>
        <v>0</v>
      </c>
      <c r="J60" s="14">
        <f t="shared" si="31"/>
        <v>0</v>
      </c>
      <c r="K60" s="10"/>
    </row>
    <row r="61" spans="1:11" s="6" customFormat="1" ht="45" x14ac:dyDescent="0.25">
      <c r="A61" s="7"/>
      <c r="B61" s="2" t="s">
        <v>188</v>
      </c>
      <c r="C61" s="64" t="s">
        <v>189</v>
      </c>
      <c r="D61" s="3" t="s">
        <v>35</v>
      </c>
      <c r="E61" s="13">
        <v>1190</v>
      </c>
      <c r="F61" s="13">
        <v>0</v>
      </c>
      <c r="G61" s="13">
        <v>1190</v>
      </c>
      <c r="H61" s="13">
        <v>0</v>
      </c>
      <c r="I61" s="13">
        <v>0</v>
      </c>
      <c r="J61" s="13">
        <v>0</v>
      </c>
      <c r="K61" s="5"/>
    </row>
    <row r="62" spans="1:11" s="11" customFormat="1" ht="73.5" customHeight="1" x14ac:dyDescent="0.25">
      <c r="A62" s="7"/>
      <c r="B62" s="12" t="s">
        <v>205</v>
      </c>
      <c r="C62" s="63" t="s">
        <v>207</v>
      </c>
      <c r="D62" s="8"/>
      <c r="E62" s="14">
        <f>SUM(E63)</f>
        <v>0</v>
      </c>
      <c r="F62" s="14">
        <f t="shared" si="31"/>
        <v>0</v>
      </c>
      <c r="G62" s="14">
        <f t="shared" si="31"/>
        <v>0</v>
      </c>
      <c r="H62" s="14">
        <f t="shared" si="31"/>
        <v>5795.9</v>
      </c>
      <c r="I62" s="14">
        <f t="shared" si="31"/>
        <v>5795.9</v>
      </c>
      <c r="J62" s="14">
        <f t="shared" si="31"/>
        <v>0</v>
      </c>
      <c r="K62" s="10"/>
    </row>
    <row r="63" spans="1:11" s="6" customFormat="1" ht="65.25" customHeight="1" x14ac:dyDescent="0.25">
      <c r="A63" s="7"/>
      <c r="B63" s="2" t="s">
        <v>206</v>
      </c>
      <c r="C63" s="64" t="s">
        <v>207</v>
      </c>
      <c r="D63" s="3" t="s">
        <v>35</v>
      </c>
      <c r="E63" s="13">
        <v>0</v>
      </c>
      <c r="F63" s="13">
        <v>0</v>
      </c>
      <c r="G63" s="13">
        <v>0</v>
      </c>
      <c r="H63" s="13">
        <v>5795.9</v>
      </c>
      <c r="I63" s="13">
        <v>5795.9</v>
      </c>
      <c r="J63" s="13">
        <v>0</v>
      </c>
      <c r="K63" s="5"/>
    </row>
    <row r="64" spans="1:11" s="11" customFormat="1" ht="33.75" customHeight="1" x14ac:dyDescent="0.25">
      <c r="A64" s="7"/>
      <c r="B64" s="12" t="s">
        <v>121</v>
      </c>
      <c r="C64" s="63" t="s">
        <v>120</v>
      </c>
      <c r="D64" s="8"/>
      <c r="E64" s="14">
        <f>SUM(E65)</f>
        <v>32.799999999999997</v>
      </c>
      <c r="F64" s="14">
        <f t="shared" si="31"/>
        <v>0</v>
      </c>
      <c r="G64" s="14">
        <f t="shared" si="31"/>
        <v>32.799999999999997</v>
      </c>
      <c r="H64" s="14">
        <f t="shared" si="31"/>
        <v>0</v>
      </c>
      <c r="I64" s="14">
        <f t="shared" si="31"/>
        <v>0</v>
      </c>
      <c r="J64" s="14">
        <f t="shared" si="31"/>
        <v>0</v>
      </c>
      <c r="K64" s="10"/>
    </row>
    <row r="65" spans="1:11" s="6" customFormat="1" ht="60" x14ac:dyDescent="0.25">
      <c r="A65" s="7"/>
      <c r="B65" s="2" t="s">
        <v>122</v>
      </c>
      <c r="C65" s="64" t="s">
        <v>120</v>
      </c>
      <c r="D65" s="3" t="s">
        <v>115</v>
      </c>
      <c r="E65" s="13">
        <v>32.799999999999997</v>
      </c>
      <c r="F65" s="13">
        <v>0</v>
      </c>
      <c r="G65" s="13">
        <v>32.799999999999997</v>
      </c>
      <c r="H65" s="13">
        <v>0</v>
      </c>
      <c r="I65" s="13">
        <v>0</v>
      </c>
      <c r="J65" s="13">
        <v>0</v>
      </c>
      <c r="K65" s="5"/>
    </row>
    <row r="66" spans="1:11" s="11" customFormat="1" ht="86.25" customHeight="1" x14ac:dyDescent="0.25">
      <c r="A66" s="7"/>
      <c r="B66" s="12" t="s">
        <v>124</v>
      </c>
      <c r="C66" s="63" t="s">
        <v>123</v>
      </c>
      <c r="D66" s="8"/>
      <c r="E66" s="14">
        <f>SUM(E67)</f>
        <v>16777.900000000001</v>
      </c>
      <c r="F66" s="14">
        <f t="shared" ref="F66:J66" si="32">SUM(F67)</f>
        <v>0</v>
      </c>
      <c r="G66" s="14">
        <f t="shared" si="32"/>
        <v>16777.900000000001</v>
      </c>
      <c r="H66" s="14">
        <f t="shared" si="32"/>
        <v>0</v>
      </c>
      <c r="I66" s="14">
        <f t="shared" si="32"/>
        <v>0</v>
      </c>
      <c r="J66" s="14">
        <f t="shared" si="32"/>
        <v>0</v>
      </c>
      <c r="K66" s="10"/>
    </row>
    <row r="67" spans="1:11" s="6" customFormat="1" ht="72.75" customHeight="1" x14ac:dyDescent="0.25">
      <c r="A67" s="1"/>
      <c r="B67" s="2" t="s">
        <v>125</v>
      </c>
      <c r="C67" s="64" t="s">
        <v>123</v>
      </c>
      <c r="D67" s="3" t="s">
        <v>27</v>
      </c>
      <c r="E67" s="13">
        <v>16777.900000000001</v>
      </c>
      <c r="F67" s="13">
        <v>0</v>
      </c>
      <c r="G67" s="13">
        <v>16777.900000000001</v>
      </c>
      <c r="H67" s="13">
        <v>0</v>
      </c>
      <c r="I67" s="13">
        <v>0</v>
      </c>
      <c r="J67" s="13">
        <v>0</v>
      </c>
      <c r="K67" s="5"/>
    </row>
    <row r="68" spans="1:11" s="11" customFormat="1" ht="33" customHeight="1" x14ac:dyDescent="0.25">
      <c r="A68" s="7"/>
      <c r="B68" s="12" t="s">
        <v>181</v>
      </c>
      <c r="C68" s="63" t="s">
        <v>182</v>
      </c>
      <c r="D68" s="7"/>
      <c r="E68" s="14">
        <f>SUM(E69:E73)</f>
        <v>35909.5</v>
      </c>
      <c r="F68" s="14">
        <f t="shared" ref="F68:J68" si="33">SUM(F69:F73)</f>
        <v>22337.8</v>
      </c>
      <c r="G68" s="14">
        <f t="shared" si="33"/>
        <v>35909.5</v>
      </c>
      <c r="H68" s="14">
        <f t="shared" si="33"/>
        <v>26918</v>
      </c>
      <c r="I68" s="14">
        <f t="shared" si="33"/>
        <v>26988</v>
      </c>
      <c r="J68" s="14">
        <f t="shared" si="33"/>
        <v>26918</v>
      </c>
      <c r="K68" s="10"/>
    </row>
    <row r="69" spans="1:11" s="6" customFormat="1" ht="46.5" customHeight="1" x14ac:dyDescent="0.25">
      <c r="A69" s="7"/>
      <c r="B69" s="2" t="s">
        <v>93</v>
      </c>
      <c r="C69" s="64" t="s">
        <v>94</v>
      </c>
      <c r="D69" s="3" t="s">
        <v>86</v>
      </c>
      <c r="E69" s="13">
        <v>8865.5</v>
      </c>
      <c r="F69" s="13">
        <v>8116.9</v>
      </c>
      <c r="G69" s="13">
        <v>8865.5</v>
      </c>
      <c r="H69" s="52">
        <v>11088.7</v>
      </c>
      <c r="I69" s="13">
        <v>11088.7</v>
      </c>
      <c r="J69" s="13">
        <v>11088.7</v>
      </c>
      <c r="K69" s="5"/>
    </row>
    <row r="70" spans="1:11" s="6" customFormat="1" ht="36" customHeight="1" x14ac:dyDescent="0.25">
      <c r="A70" s="7"/>
      <c r="B70" s="2" t="s">
        <v>95</v>
      </c>
      <c r="C70" s="64" t="s">
        <v>94</v>
      </c>
      <c r="D70" s="3" t="s">
        <v>96</v>
      </c>
      <c r="E70" s="13">
        <v>636.9</v>
      </c>
      <c r="F70" s="13">
        <v>384.9</v>
      </c>
      <c r="G70" s="13">
        <v>636.9</v>
      </c>
      <c r="H70" s="52">
        <v>0</v>
      </c>
      <c r="I70" s="13">
        <v>70</v>
      </c>
      <c r="J70" s="13">
        <v>0</v>
      </c>
      <c r="K70" s="5"/>
    </row>
    <row r="71" spans="1:11" s="6" customFormat="1" ht="63" customHeight="1" x14ac:dyDescent="0.25">
      <c r="A71" s="7"/>
      <c r="B71" s="2" t="s">
        <v>113</v>
      </c>
      <c r="C71" s="64" t="s">
        <v>94</v>
      </c>
      <c r="D71" s="3" t="s">
        <v>73</v>
      </c>
      <c r="E71" s="13">
        <v>325.2</v>
      </c>
      <c r="F71" s="13">
        <v>325.2</v>
      </c>
      <c r="G71" s="13">
        <v>325.2</v>
      </c>
      <c r="H71" s="52">
        <v>0</v>
      </c>
      <c r="I71" s="13">
        <v>0</v>
      </c>
      <c r="J71" s="13">
        <v>0</v>
      </c>
      <c r="K71" s="5"/>
    </row>
    <row r="72" spans="1:11" s="6" customFormat="1" ht="63" customHeight="1" x14ac:dyDescent="0.25">
      <c r="A72" s="7"/>
      <c r="B72" s="2" t="s">
        <v>114</v>
      </c>
      <c r="C72" s="64" t="s">
        <v>94</v>
      </c>
      <c r="D72" s="3" t="s">
        <v>115</v>
      </c>
      <c r="E72" s="13">
        <v>8137.9</v>
      </c>
      <c r="F72" s="13">
        <v>5826.4</v>
      </c>
      <c r="G72" s="13">
        <v>8137.9</v>
      </c>
      <c r="H72" s="52">
        <v>15829.3</v>
      </c>
      <c r="I72" s="13">
        <v>15829.3</v>
      </c>
      <c r="J72" s="13">
        <v>15829.3</v>
      </c>
      <c r="K72" s="5"/>
    </row>
    <row r="73" spans="1:11" s="6" customFormat="1" ht="54.75" customHeight="1" x14ac:dyDescent="0.25">
      <c r="A73" s="7"/>
      <c r="B73" s="2" t="s">
        <v>116</v>
      </c>
      <c r="C73" s="64" t="s">
        <v>94</v>
      </c>
      <c r="D73" s="3" t="s">
        <v>102</v>
      </c>
      <c r="E73" s="13">
        <v>17944</v>
      </c>
      <c r="F73" s="13">
        <v>7684.4</v>
      </c>
      <c r="G73" s="13">
        <v>17944</v>
      </c>
      <c r="H73" s="52">
        <v>0</v>
      </c>
      <c r="I73" s="13">
        <v>0</v>
      </c>
      <c r="J73" s="13">
        <v>0</v>
      </c>
      <c r="K73" s="5"/>
    </row>
    <row r="74" spans="1:11" s="55" customFormat="1" ht="56.25" x14ac:dyDescent="0.25">
      <c r="A74" s="58"/>
      <c r="B74" s="26" t="s">
        <v>23</v>
      </c>
      <c r="C74" s="67" t="s">
        <v>24</v>
      </c>
      <c r="D74" s="58"/>
      <c r="E74" s="9">
        <f>SUM(E75,E77,E81,E83,E85,E87,E89,E91,E93,E95,E97,E99,E101,E103,E105)</f>
        <v>669232.80000000016</v>
      </c>
      <c r="F74" s="9">
        <f t="shared" ref="F74:J74" si="34">SUM(F75,F77,F81,F83,F85,F87,F89,F91,F93,F95,F97,F99,F101,F103,F105)</f>
        <v>559051.39999999979</v>
      </c>
      <c r="G74" s="9">
        <f t="shared" si="34"/>
        <v>669232.80000000016</v>
      </c>
      <c r="H74" s="9">
        <f t="shared" si="34"/>
        <v>1090338.5999999999</v>
      </c>
      <c r="I74" s="9">
        <f t="shared" si="34"/>
        <v>1065305.2</v>
      </c>
      <c r="J74" s="9">
        <f t="shared" si="34"/>
        <v>1065829.4000000001</v>
      </c>
      <c r="K74" s="54"/>
    </row>
    <row r="75" spans="1:11" s="6" customFormat="1" ht="60.75" customHeight="1" x14ac:dyDescent="0.25">
      <c r="A75" s="7"/>
      <c r="B75" s="12" t="s">
        <v>198</v>
      </c>
      <c r="C75" s="63" t="s">
        <v>200</v>
      </c>
      <c r="D75" s="7"/>
      <c r="E75" s="14">
        <f>SUM(E76)</f>
        <v>6053</v>
      </c>
      <c r="F75" s="14">
        <f t="shared" ref="F75:J75" si="35">SUM(F76)</f>
        <v>3756.9</v>
      </c>
      <c r="G75" s="14">
        <f t="shared" si="35"/>
        <v>6053</v>
      </c>
      <c r="H75" s="14">
        <f t="shared" si="35"/>
        <v>10081</v>
      </c>
      <c r="I75" s="14">
        <f t="shared" si="35"/>
        <v>10081</v>
      </c>
      <c r="J75" s="14">
        <f t="shared" si="35"/>
        <v>10081</v>
      </c>
      <c r="K75" s="5"/>
    </row>
    <row r="76" spans="1:11" s="6" customFormat="1" ht="61.5" customHeight="1" x14ac:dyDescent="0.25">
      <c r="A76" s="1"/>
      <c r="B76" s="2" t="s">
        <v>199</v>
      </c>
      <c r="C76" s="64" t="s">
        <v>200</v>
      </c>
      <c r="D76" s="3" t="s">
        <v>201</v>
      </c>
      <c r="E76" s="13">
        <v>6053</v>
      </c>
      <c r="F76" s="13">
        <v>3756.9</v>
      </c>
      <c r="G76" s="13">
        <v>6053</v>
      </c>
      <c r="H76" s="13">
        <v>10081</v>
      </c>
      <c r="I76" s="13">
        <v>10081</v>
      </c>
      <c r="J76" s="13">
        <v>10081</v>
      </c>
      <c r="K76" s="5"/>
    </row>
    <row r="77" spans="1:11" s="6" customFormat="1" ht="60.75" customHeight="1" x14ac:dyDescent="0.25">
      <c r="A77" s="7"/>
      <c r="B77" s="12" t="s">
        <v>104</v>
      </c>
      <c r="C77" s="63" t="s">
        <v>103</v>
      </c>
      <c r="D77" s="7"/>
      <c r="E77" s="14">
        <f>SUM(E78:E80)</f>
        <v>594890.5</v>
      </c>
      <c r="F77" s="14">
        <f t="shared" ref="F77:J77" si="36">SUM(F78:F80)</f>
        <v>500623.39999999997</v>
      </c>
      <c r="G77" s="14">
        <f t="shared" si="36"/>
        <v>594890.5</v>
      </c>
      <c r="H77" s="14">
        <f t="shared" si="36"/>
        <v>962927.99999999988</v>
      </c>
      <c r="I77" s="14">
        <f t="shared" si="36"/>
        <v>962990.49999999988</v>
      </c>
      <c r="J77" s="14">
        <f t="shared" si="36"/>
        <v>962984.2</v>
      </c>
      <c r="K77" s="5"/>
    </row>
    <row r="78" spans="1:11" s="6" customFormat="1" ht="48" customHeight="1" x14ac:dyDescent="0.25">
      <c r="A78" s="1"/>
      <c r="B78" s="2" t="s">
        <v>105</v>
      </c>
      <c r="C78" s="64" t="s">
        <v>103</v>
      </c>
      <c r="D78" s="3" t="s">
        <v>86</v>
      </c>
      <c r="E78" s="13">
        <v>415462.9</v>
      </c>
      <c r="F78" s="13">
        <v>356222.6</v>
      </c>
      <c r="G78" s="13">
        <v>415462.9</v>
      </c>
      <c r="H78" s="13">
        <v>662956.69999999995</v>
      </c>
      <c r="I78" s="13">
        <v>662956.69999999995</v>
      </c>
      <c r="J78" s="13">
        <v>662956.69999999995</v>
      </c>
      <c r="K78" s="5"/>
    </row>
    <row r="79" spans="1:11" s="6" customFormat="1" ht="31.5" customHeight="1" x14ac:dyDescent="0.25">
      <c r="A79" s="1"/>
      <c r="B79" s="2" t="s">
        <v>106</v>
      </c>
      <c r="C79" s="64" t="s">
        <v>103</v>
      </c>
      <c r="D79" s="3" t="s">
        <v>96</v>
      </c>
      <c r="E79" s="13">
        <v>1881.1</v>
      </c>
      <c r="F79" s="13">
        <v>1568.5</v>
      </c>
      <c r="G79" s="13">
        <v>1881.1</v>
      </c>
      <c r="H79" s="13">
        <v>2888.2</v>
      </c>
      <c r="I79" s="13">
        <v>2950.7</v>
      </c>
      <c r="J79" s="13">
        <v>2944.4</v>
      </c>
      <c r="K79" s="5"/>
    </row>
    <row r="80" spans="1:11" s="6" customFormat="1" ht="48" customHeight="1" x14ac:dyDescent="0.25">
      <c r="A80" s="1"/>
      <c r="B80" s="2" t="s">
        <v>107</v>
      </c>
      <c r="C80" s="64" t="s">
        <v>103</v>
      </c>
      <c r="D80" s="3" t="s">
        <v>73</v>
      </c>
      <c r="E80" s="13">
        <v>177546.5</v>
      </c>
      <c r="F80" s="13">
        <v>142832.29999999999</v>
      </c>
      <c r="G80" s="13">
        <v>177546.5</v>
      </c>
      <c r="H80" s="13">
        <v>297083.09999999998</v>
      </c>
      <c r="I80" s="13">
        <v>297083.09999999998</v>
      </c>
      <c r="J80" s="13">
        <v>297083.09999999998</v>
      </c>
      <c r="K80" s="5"/>
    </row>
    <row r="81" spans="1:11" s="11" customFormat="1" ht="90.75" customHeight="1" x14ac:dyDescent="0.25">
      <c r="A81" s="7"/>
      <c r="B81" s="12" t="s">
        <v>111</v>
      </c>
      <c r="C81" s="63" t="s">
        <v>194</v>
      </c>
      <c r="D81" s="8"/>
      <c r="E81" s="14">
        <f>SUM(E82)</f>
        <v>20375.8</v>
      </c>
      <c r="F81" s="14">
        <f t="shared" ref="F81:J81" si="37">SUM(F82)</f>
        <v>18054.5</v>
      </c>
      <c r="G81" s="14">
        <f t="shared" si="37"/>
        <v>20375.8</v>
      </c>
      <c r="H81" s="14">
        <f t="shared" si="37"/>
        <v>37727</v>
      </c>
      <c r="I81" s="14">
        <f t="shared" si="37"/>
        <v>10941</v>
      </c>
      <c r="J81" s="14">
        <f t="shared" si="37"/>
        <v>10941</v>
      </c>
      <c r="K81" s="10"/>
    </row>
    <row r="82" spans="1:11" s="6" customFormat="1" ht="78" customHeight="1" x14ac:dyDescent="0.25">
      <c r="A82" s="1"/>
      <c r="B82" s="2" t="s">
        <v>112</v>
      </c>
      <c r="C82" s="64" t="s">
        <v>194</v>
      </c>
      <c r="D82" s="3" t="s">
        <v>73</v>
      </c>
      <c r="E82" s="13">
        <v>20375.8</v>
      </c>
      <c r="F82" s="13">
        <v>18054.5</v>
      </c>
      <c r="G82" s="13">
        <v>20375.8</v>
      </c>
      <c r="H82" s="13">
        <v>37727</v>
      </c>
      <c r="I82" s="13">
        <v>10941</v>
      </c>
      <c r="J82" s="13">
        <v>10941</v>
      </c>
      <c r="K82" s="5"/>
    </row>
    <row r="83" spans="1:11" s="11" customFormat="1" ht="60" customHeight="1" x14ac:dyDescent="0.25">
      <c r="A83" s="7"/>
      <c r="B83" s="12" t="s">
        <v>202</v>
      </c>
      <c r="C83" s="63" t="s">
        <v>204</v>
      </c>
      <c r="D83" s="7"/>
      <c r="E83" s="14">
        <f>SUM(E84)</f>
        <v>0</v>
      </c>
      <c r="F83" s="14">
        <f t="shared" ref="F83:J85" si="38">SUM(F84)</f>
        <v>0</v>
      </c>
      <c r="G83" s="14">
        <f t="shared" si="38"/>
        <v>0</v>
      </c>
      <c r="H83" s="14">
        <f t="shared" si="38"/>
        <v>640.6</v>
      </c>
      <c r="I83" s="14">
        <f t="shared" si="38"/>
        <v>645.20000000000005</v>
      </c>
      <c r="J83" s="14">
        <f t="shared" si="38"/>
        <v>667.5</v>
      </c>
      <c r="K83" s="10"/>
    </row>
    <row r="84" spans="1:11" s="6" customFormat="1" ht="61.5" customHeight="1" x14ac:dyDescent="0.25">
      <c r="A84" s="7"/>
      <c r="B84" s="2" t="s">
        <v>203</v>
      </c>
      <c r="C84" s="64" t="s">
        <v>204</v>
      </c>
      <c r="D84" s="3" t="s">
        <v>35</v>
      </c>
      <c r="E84" s="13">
        <v>0</v>
      </c>
      <c r="F84" s="13">
        <v>0</v>
      </c>
      <c r="G84" s="13">
        <v>0</v>
      </c>
      <c r="H84" s="52">
        <v>640.6</v>
      </c>
      <c r="I84" s="13">
        <v>645.20000000000005</v>
      </c>
      <c r="J84" s="13">
        <v>667.5</v>
      </c>
      <c r="K84" s="5"/>
    </row>
    <row r="85" spans="1:11" s="11" customFormat="1" ht="55.5" customHeight="1" x14ac:dyDescent="0.25">
      <c r="A85" s="7"/>
      <c r="B85" s="12" t="s">
        <v>65</v>
      </c>
      <c r="C85" s="63" t="s">
        <v>64</v>
      </c>
      <c r="D85" s="7"/>
      <c r="E85" s="14">
        <f>SUM(E86)</f>
        <v>47.8</v>
      </c>
      <c r="F85" s="14">
        <f t="shared" si="38"/>
        <v>47.8</v>
      </c>
      <c r="G85" s="14">
        <f t="shared" si="38"/>
        <v>47.8</v>
      </c>
      <c r="H85" s="14">
        <f t="shared" si="38"/>
        <v>6.8</v>
      </c>
      <c r="I85" s="14">
        <f t="shared" si="38"/>
        <v>7.1</v>
      </c>
      <c r="J85" s="14">
        <f t="shared" si="38"/>
        <v>7.5</v>
      </c>
      <c r="K85" s="10"/>
    </row>
    <row r="86" spans="1:11" s="6" customFormat="1" ht="61.5" customHeight="1" x14ac:dyDescent="0.25">
      <c r="A86" s="7"/>
      <c r="B86" s="2" t="s">
        <v>66</v>
      </c>
      <c r="C86" s="64" t="s">
        <v>64</v>
      </c>
      <c r="D86" s="3" t="s">
        <v>35</v>
      </c>
      <c r="E86" s="13">
        <v>47.8</v>
      </c>
      <c r="F86" s="13">
        <v>47.8</v>
      </c>
      <c r="G86" s="13">
        <v>47.8</v>
      </c>
      <c r="H86" s="52">
        <v>6.8</v>
      </c>
      <c r="I86" s="13">
        <v>7.1</v>
      </c>
      <c r="J86" s="13">
        <v>7.5</v>
      </c>
      <c r="K86" s="5"/>
    </row>
    <row r="87" spans="1:11" s="11" customFormat="1" ht="89.25" customHeight="1" x14ac:dyDescent="0.25">
      <c r="A87" s="7"/>
      <c r="B87" s="12" t="s">
        <v>70</v>
      </c>
      <c r="C87" s="63" t="s">
        <v>72</v>
      </c>
      <c r="D87" s="7"/>
      <c r="E87" s="14">
        <f>SUM(E88)</f>
        <v>680.3</v>
      </c>
      <c r="F87" s="14">
        <f t="shared" ref="F87:J87" si="39">SUM(F88)</f>
        <v>493.3</v>
      </c>
      <c r="G87" s="14">
        <f t="shared" si="39"/>
        <v>680.3</v>
      </c>
      <c r="H87" s="14">
        <f t="shared" si="39"/>
        <v>1093.2</v>
      </c>
      <c r="I87" s="14">
        <f t="shared" si="39"/>
        <v>1169.9000000000001</v>
      </c>
      <c r="J87" s="14">
        <f t="shared" si="39"/>
        <v>1228.5</v>
      </c>
      <c r="K87" s="10"/>
    </row>
    <row r="88" spans="1:11" s="6" customFormat="1" ht="96" customHeight="1" x14ac:dyDescent="0.25">
      <c r="A88" s="7"/>
      <c r="B88" s="2" t="s">
        <v>71</v>
      </c>
      <c r="C88" s="64" t="s">
        <v>72</v>
      </c>
      <c r="D88" s="3" t="s">
        <v>73</v>
      </c>
      <c r="E88" s="13">
        <v>680.3</v>
      </c>
      <c r="F88" s="13">
        <v>493.3</v>
      </c>
      <c r="G88" s="13">
        <v>680.3</v>
      </c>
      <c r="H88" s="52">
        <v>1093.2</v>
      </c>
      <c r="I88" s="13">
        <v>1169.9000000000001</v>
      </c>
      <c r="J88" s="13">
        <v>1228.5</v>
      </c>
      <c r="K88" s="5"/>
    </row>
    <row r="89" spans="1:11" s="11" customFormat="1" ht="99.75" x14ac:dyDescent="0.25">
      <c r="A89" s="7"/>
      <c r="B89" s="12" t="s">
        <v>90</v>
      </c>
      <c r="C89" s="63" t="s">
        <v>92</v>
      </c>
      <c r="D89" s="7"/>
      <c r="E89" s="14">
        <f>SUM(E90)</f>
        <v>2161.5</v>
      </c>
      <c r="F89" s="14">
        <f t="shared" ref="F89:J89" si="40">SUM(F90)</f>
        <v>2161.5</v>
      </c>
      <c r="G89" s="14">
        <f t="shared" si="40"/>
        <v>2161.5</v>
      </c>
      <c r="H89" s="14">
        <f t="shared" si="40"/>
        <v>2712</v>
      </c>
      <c r="I89" s="14">
        <f t="shared" si="40"/>
        <v>2961.6</v>
      </c>
      <c r="J89" s="14">
        <f t="shared" si="40"/>
        <v>3094.9</v>
      </c>
      <c r="K89" s="10"/>
    </row>
    <row r="90" spans="1:11" s="6" customFormat="1" ht="89.25" customHeight="1" x14ac:dyDescent="0.25">
      <c r="A90" s="7"/>
      <c r="B90" s="2" t="s">
        <v>91</v>
      </c>
      <c r="C90" s="64" t="s">
        <v>92</v>
      </c>
      <c r="D90" s="3" t="s">
        <v>73</v>
      </c>
      <c r="E90" s="13">
        <v>2161.5</v>
      </c>
      <c r="F90" s="13">
        <v>2161.5</v>
      </c>
      <c r="G90" s="13">
        <v>2161.5</v>
      </c>
      <c r="H90" s="52">
        <v>2712</v>
      </c>
      <c r="I90" s="13">
        <v>2961.6</v>
      </c>
      <c r="J90" s="13">
        <v>3094.9</v>
      </c>
      <c r="K90" s="5"/>
    </row>
    <row r="91" spans="1:11" s="11" customFormat="1" ht="55.5" customHeight="1" x14ac:dyDescent="0.25">
      <c r="A91" s="7"/>
      <c r="B91" s="12" t="s">
        <v>87</v>
      </c>
      <c r="C91" s="63" t="s">
        <v>89</v>
      </c>
      <c r="D91" s="7"/>
      <c r="E91" s="14">
        <f>SUM(E92)</f>
        <v>22637</v>
      </c>
      <c r="F91" s="14">
        <f t="shared" ref="F91:J91" si="41">SUM(F92)</f>
        <v>17015.2</v>
      </c>
      <c r="G91" s="14">
        <f t="shared" si="41"/>
        <v>22637</v>
      </c>
      <c r="H91" s="14">
        <f t="shared" si="41"/>
        <v>36285</v>
      </c>
      <c r="I91" s="14">
        <f t="shared" si="41"/>
        <v>36403</v>
      </c>
      <c r="J91" s="14">
        <f t="shared" si="41"/>
        <v>36403</v>
      </c>
      <c r="K91" s="10"/>
    </row>
    <row r="92" spans="1:11" s="6" customFormat="1" ht="48.75" customHeight="1" x14ac:dyDescent="0.25">
      <c r="A92" s="7"/>
      <c r="B92" s="2" t="s">
        <v>88</v>
      </c>
      <c r="C92" s="64" t="s">
        <v>89</v>
      </c>
      <c r="D92" s="3" t="s">
        <v>73</v>
      </c>
      <c r="E92" s="13">
        <v>22637</v>
      </c>
      <c r="F92" s="13">
        <v>17015.2</v>
      </c>
      <c r="G92" s="13">
        <v>22637</v>
      </c>
      <c r="H92" s="52">
        <v>36285</v>
      </c>
      <c r="I92" s="13">
        <v>36403</v>
      </c>
      <c r="J92" s="13">
        <v>36403</v>
      </c>
      <c r="K92" s="5"/>
    </row>
    <row r="93" spans="1:11" s="11" customFormat="1" ht="46.5" customHeight="1" x14ac:dyDescent="0.25">
      <c r="A93" s="7"/>
      <c r="B93" s="12" t="s">
        <v>84</v>
      </c>
      <c r="C93" s="63" t="s">
        <v>83</v>
      </c>
      <c r="D93" s="7"/>
      <c r="E93" s="14">
        <f>SUM(E94)</f>
        <v>184.4</v>
      </c>
      <c r="F93" s="14">
        <f t="shared" ref="F93:J93" si="42">SUM(F94)</f>
        <v>100.6</v>
      </c>
      <c r="G93" s="14">
        <f t="shared" si="42"/>
        <v>184.4</v>
      </c>
      <c r="H93" s="14">
        <f t="shared" si="42"/>
        <v>551.5</v>
      </c>
      <c r="I93" s="14">
        <f t="shared" si="42"/>
        <v>688</v>
      </c>
      <c r="J93" s="14">
        <f t="shared" si="42"/>
        <v>597</v>
      </c>
      <c r="K93" s="10"/>
    </row>
    <row r="94" spans="1:11" s="6" customFormat="1" ht="49.5" customHeight="1" x14ac:dyDescent="0.25">
      <c r="A94" s="7"/>
      <c r="B94" s="2" t="s">
        <v>85</v>
      </c>
      <c r="C94" s="64" t="s">
        <v>83</v>
      </c>
      <c r="D94" s="3" t="s">
        <v>86</v>
      </c>
      <c r="E94" s="13">
        <v>184.4</v>
      </c>
      <c r="F94" s="13">
        <v>100.6</v>
      </c>
      <c r="G94" s="13">
        <v>184.4</v>
      </c>
      <c r="H94" s="52">
        <v>551.5</v>
      </c>
      <c r="I94" s="13">
        <v>688</v>
      </c>
      <c r="J94" s="13">
        <v>597</v>
      </c>
      <c r="K94" s="5"/>
    </row>
    <row r="95" spans="1:11" s="11" customFormat="1" ht="48.75" customHeight="1" x14ac:dyDescent="0.25">
      <c r="A95" s="7"/>
      <c r="B95" s="12" t="s">
        <v>81</v>
      </c>
      <c r="C95" s="63" t="s">
        <v>80</v>
      </c>
      <c r="D95" s="7"/>
      <c r="E95" s="14">
        <f>SUM(E96)</f>
        <v>265</v>
      </c>
      <c r="F95" s="14">
        <f t="shared" ref="F95:J95" si="43">SUM(F96)</f>
        <v>181.2</v>
      </c>
      <c r="G95" s="14">
        <f t="shared" si="43"/>
        <v>265</v>
      </c>
      <c r="H95" s="14">
        <f t="shared" si="43"/>
        <v>338.2</v>
      </c>
      <c r="I95" s="14">
        <f t="shared" si="43"/>
        <v>351.8</v>
      </c>
      <c r="J95" s="14">
        <f t="shared" si="43"/>
        <v>365.8</v>
      </c>
      <c r="K95" s="10"/>
    </row>
    <row r="96" spans="1:11" s="6" customFormat="1" ht="75" customHeight="1" x14ac:dyDescent="0.25">
      <c r="A96" s="7"/>
      <c r="B96" s="2" t="s">
        <v>82</v>
      </c>
      <c r="C96" s="64" t="s">
        <v>80</v>
      </c>
      <c r="D96" s="3" t="s">
        <v>73</v>
      </c>
      <c r="E96" s="13">
        <v>265</v>
      </c>
      <c r="F96" s="13">
        <v>181.2</v>
      </c>
      <c r="G96" s="13">
        <v>265</v>
      </c>
      <c r="H96" s="52">
        <v>338.2</v>
      </c>
      <c r="I96" s="13">
        <v>351.8</v>
      </c>
      <c r="J96" s="13">
        <v>365.8</v>
      </c>
      <c r="K96" s="5"/>
    </row>
    <row r="97" spans="1:11" s="11" customFormat="1" ht="47.25" customHeight="1" x14ac:dyDescent="0.25">
      <c r="A97" s="7"/>
      <c r="B97" s="12" t="s">
        <v>68</v>
      </c>
      <c r="C97" s="63" t="s">
        <v>67</v>
      </c>
      <c r="D97" s="7"/>
      <c r="E97" s="14">
        <f>E98</f>
        <v>3473.4</v>
      </c>
      <c r="F97" s="14">
        <f t="shared" ref="F97:J97" si="44">F98</f>
        <v>2376.3000000000002</v>
      </c>
      <c r="G97" s="14">
        <f t="shared" si="44"/>
        <v>3473.4</v>
      </c>
      <c r="H97" s="14">
        <f t="shared" si="44"/>
        <v>4046.6</v>
      </c>
      <c r="I97" s="14">
        <f t="shared" si="44"/>
        <v>3684.5</v>
      </c>
      <c r="J97" s="14">
        <f t="shared" si="44"/>
        <v>2674.4</v>
      </c>
      <c r="K97" s="10"/>
    </row>
    <row r="98" spans="1:11" s="6" customFormat="1" ht="33" customHeight="1" x14ac:dyDescent="0.25">
      <c r="A98" s="7"/>
      <c r="B98" s="2" t="s">
        <v>69</v>
      </c>
      <c r="C98" s="64" t="s">
        <v>67</v>
      </c>
      <c r="D98" s="3" t="s">
        <v>35</v>
      </c>
      <c r="E98" s="13">
        <v>3473.4</v>
      </c>
      <c r="F98" s="13">
        <v>2376.3000000000002</v>
      </c>
      <c r="G98" s="13">
        <v>3473.4</v>
      </c>
      <c r="H98" s="52">
        <v>4046.6</v>
      </c>
      <c r="I98" s="13">
        <v>3684.5</v>
      </c>
      <c r="J98" s="13">
        <v>2674.4</v>
      </c>
      <c r="K98" s="5"/>
    </row>
    <row r="99" spans="1:11" s="11" customFormat="1" ht="144.75" customHeight="1" x14ac:dyDescent="0.25">
      <c r="A99" s="7"/>
      <c r="B99" s="12" t="s">
        <v>77</v>
      </c>
      <c r="C99" s="63" t="s">
        <v>78</v>
      </c>
      <c r="D99" s="7"/>
      <c r="E99" s="14">
        <f>E100</f>
        <v>11878</v>
      </c>
      <c r="F99" s="14">
        <f t="shared" ref="F99:J99" si="45">F100</f>
        <v>9267.2000000000007</v>
      </c>
      <c r="G99" s="14">
        <f t="shared" si="45"/>
        <v>11878</v>
      </c>
      <c r="H99" s="14">
        <f t="shared" si="45"/>
        <v>20552</v>
      </c>
      <c r="I99" s="14">
        <f t="shared" si="45"/>
        <v>21374</v>
      </c>
      <c r="J99" s="14">
        <f t="shared" si="45"/>
        <v>22229</v>
      </c>
      <c r="K99" s="10"/>
    </row>
    <row r="100" spans="1:11" s="6" customFormat="1" ht="138" customHeight="1" x14ac:dyDescent="0.25">
      <c r="A100" s="7"/>
      <c r="B100" s="2" t="s">
        <v>79</v>
      </c>
      <c r="C100" s="64" t="s">
        <v>78</v>
      </c>
      <c r="D100" s="3" t="s">
        <v>73</v>
      </c>
      <c r="E100" s="13">
        <v>11878</v>
      </c>
      <c r="F100" s="13">
        <v>9267.2000000000007</v>
      </c>
      <c r="G100" s="13">
        <v>11878</v>
      </c>
      <c r="H100" s="52">
        <v>20552</v>
      </c>
      <c r="I100" s="13">
        <v>21374</v>
      </c>
      <c r="J100" s="13">
        <v>22229</v>
      </c>
      <c r="K100" s="5"/>
    </row>
    <row r="101" spans="1:11" s="11" customFormat="1" ht="71.25" customHeight="1" x14ac:dyDescent="0.25">
      <c r="A101" s="7"/>
      <c r="B101" s="12" t="s">
        <v>75</v>
      </c>
      <c r="C101" s="63" t="s">
        <v>74</v>
      </c>
      <c r="D101" s="8"/>
      <c r="E101" s="14">
        <f>E102</f>
        <v>740.7</v>
      </c>
      <c r="F101" s="14">
        <f t="shared" ref="F101:J105" si="46">F102</f>
        <v>632.6</v>
      </c>
      <c r="G101" s="14">
        <f t="shared" si="46"/>
        <v>740.7</v>
      </c>
      <c r="H101" s="14">
        <f t="shared" si="46"/>
        <v>1247.8</v>
      </c>
      <c r="I101" s="14">
        <f t="shared" si="46"/>
        <v>1247.8</v>
      </c>
      <c r="J101" s="14">
        <f t="shared" si="46"/>
        <v>1247.8</v>
      </c>
      <c r="K101" s="10"/>
    </row>
    <row r="102" spans="1:11" s="6" customFormat="1" ht="75" x14ac:dyDescent="0.25">
      <c r="A102" s="7"/>
      <c r="B102" s="2" t="s">
        <v>76</v>
      </c>
      <c r="C102" s="64" t="s">
        <v>74</v>
      </c>
      <c r="D102" s="3" t="s">
        <v>73</v>
      </c>
      <c r="E102" s="13">
        <v>740.7</v>
      </c>
      <c r="F102" s="13">
        <v>632.6</v>
      </c>
      <c r="G102" s="13">
        <v>740.7</v>
      </c>
      <c r="H102" s="52">
        <v>1247.8</v>
      </c>
      <c r="I102" s="13">
        <v>1247.8</v>
      </c>
      <c r="J102" s="13">
        <v>1247.8</v>
      </c>
      <c r="K102" s="5"/>
    </row>
    <row r="103" spans="1:11" s="11" customFormat="1" ht="57" x14ac:dyDescent="0.25">
      <c r="A103" s="7"/>
      <c r="B103" s="12" t="s">
        <v>186</v>
      </c>
      <c r="C103" s="63" t="s">
        <v>187</v>
      </c>
      <c r="D103" s="8"/>
      <c r="E103" s="14">
        <f>E104</f>
        <v>1323.4</v>
      </c>
      <c r="F103" s="14">
        <f t="shared" si="46"/>
        <v>1323.4</v>
      </c>
      <c r="G103" s="14">
        <f t="shared" si="46"/>
        <v>1323.4</v>
      </c>
      <c r="H103" s="14">
        <f t="shared" si="46"/>
        <v>0</v>
      </c>
      <c r="I103" s="14">
        <f t="shared" si="46"/>
        <v>0</v>
      </c>
      <c r="J103" s="14">
        <f t="shared" si="46"/>
        <v>0</v>
      </c>
      <c r="K103" s="10"/>
    </row>
    <row r="104" spans="1:11" s="6" customFormat="1" ht="58.5" customHeight="1" x14ac:dyDescent="0.25">
      <c r="A104" s="7"/>
      <c r="B104" s="2" t="s">
        <v>209</v>
      </c>
      <c r="C104" s="64" t="s">
        <v>187</v>
      </c>
      <c r="D104" s="3" t="s">
        <v>35</v>
      </c>
      <c r="E104" s="13">
        <v>1323.4</v>
      </c>
      <c r="F104" s="13">
        <v>1323.4</v>
      </c>
      <c r="G104" s="13">
        <v>1323.4</v>
      </c>
      <c r="H104" s="52">
        <v>0</v>
      </c>
      <c r="I104" s="13">
        <v>0</v>
      </c>
      <c r="J104" s="13">
        <v>0</v>
      </c>
      <c r="K104" s="5"/>
    </row>
    <row r="105" spans="1:11" s="11" customFormat="1" ht="85.5" customHeight="1" x14ac:dyDescent="0.25">
      <c r="A105" s="7"/>
      <c r="B105" s="12" t="s">
        <v>195</v>
      </c>
      <c r="C105" s="63" t="s">
        <v>197</v>
      </c>
      <c r="D105" s="8"/>
      <c r="E105" s="14">
        <f>E106</f>
        <v>4522</v>
      </c>
      <c r="F105" s="14">
        <f t="shared" si="46"/>
        <v>3017.5</v>
      </c>
      <c r="G105" s="14">
        <f t="shared" si="46"/>
        <v>4522</v>
      </c>
      <c r="H105" s="14">
        <f t="shared" si="46"/>
        <v>12128.9</v>
      </c>
      <c r="I105" s="14">
        <f t="shared" si="46"/>
        <v>12759.8</v>
      </c>
      <c r="J105" s="14">
        <f t="shared" si="46"/>
        <v>13307.8</v>
      </c>
      <c r="K105" s="10"/>
    </row>
    <row r="106" spans="1:11" s="6" customFormat="1" ht="91.5" customHeight="1" x14ac:dyDescent="0.25">
      <c r="A106" s="7"/>
      <c r="B106" s="2" t="s">
        <v>196</v>
      </c>
      <c r="C106" s="64" t="s">
        <v>197</v>
      </c>
      <c r="D106" s="3" t="s">
        <v>73</v>
      </c>
      <c r="E106" s="13">
        <v>4522</v>
      </c>
      <c r="F106" s="13">
        <v>3017.5</v>
      </c>
      <c r="G106" s="13">
        <v>4522</v>
      </c>
      <c r="H106" s="52">
        <v>12128.9</v>
      </c>
      <c r="I106" s="13">
        <v>12759.8</v>
      </c>
      <c r="J106" s="13">
        <v>13307.8</v>
      </c>
      <c r="K106" s="5"/>
    </row>
    <row r="107" spans="1:11" s="55" customFormat="1" ht="37.5" x14ac:dyDescent="0.25">
      <c r="A107" s="58"/>
      <c r="B107" s="26" t="s">
        <v>129</v>
      </c>
      <c r="C107" s="67" t="s">
        <v>130</v>
      </c>
      <c r="D107" s="58"/>
      <c r="E107" s="9">
        <f>SUM(E108,E110)</f>
        <v>5100</v>
      </c>
      <c r="F107" s="9">
        <f t="shared" ref="F107:J107" si="47">SUM(F108,F110)</f>
        <v>5100</v>
      </c>
      <c r="G107" s="9">
        <f t="shared" si="47"/>
        <v>5100</v>
      </c>
      <c r="H107" s="9">
        <f t="shared" si="47"/>
        <v>0</v>
      </c>
      <c r="I107" s="9">
        <f t="shared" si="47"/>
        <v>0</v>
      </c>
      <c r="J107" s="9">
        <f t="shared" si="47"/>
        <v>0</v>
      </c>
      <c r="K107" s="54"/>
    </row>
    <row r="108" spans="1:11" s="6" customFormat="1" ht="93.75" customHeight="1" x14ac:dyDescent="0.25">
      <c r="A108" s="7"/>
      <c r="B108" s="12" t="s">
        <v>183</v>
      </c>
      <c r="C108" s="63" t="s">
        <v>185</v>
      </c>
      <c r="D108" s="7"/>
      <c r="E108" s="14">
        <f>SUM(E109)</f>
        <v>100</v>
      </c>
      <c r="F108" s="14">
        <f t="shared" ref="F108:J108" si="48">SUM(F109)</f>
        <v>100</v>
      </c>
      <c r="G108" s="14">
        <f t="shared" si="48"/>
        <v>100</v>
      </c>
      <c r="H108" s="14">
        <f t="shared" si="48"/>
        <v>0</v>
      </c>
      <c r="I108" s="14">
        <f t="shared" si="48"/>
        <v>0</v>
      </c>
      <c r="J108" s="14">
        <f t="shared" si="48"/>
        <v>0</v>
      </c>
      <c r="K108" s="5"/>
    </row>
    <row r="109" spans="1:11" s="6" customFormat="1" ht="97.5" customHeight="1" x14ac:dyDescent="0.25">
      <c r="A109" s="1"/>
      <c r="B109" s="2" t="s">
        <v>210</v>
      </c>
      <c r="C109" s="64" t="s">
        <v>184</v>
      </c>
      <c r="D109" s="3" t="s">
        <v>35</v>
      </c>
      <c r="E109" s="13">
        <v>100</v>
      </c>
      <c r="F109" s="13">
        <v>100</v>
      </c>
      <c r="G109" s="13">
        <v>100</v>
      </c>
      <c r="H109" s="13">
        <v>0</v>
      </c>
      <c r="I109" s="13">
        <v>0</v>
      </c>
      <c r="J109" s="13">
        <v>0</v>
      </c>
      <c r="K109" s="5"/>
    </row>
    <row r="110" spans="1:11" s="6" customFormat="1" ht="45.75" customHeight="1" x14ac:dyDescent="0.25">
      <c r="A110" s="7"/>
      <c r="B110" s="12" t="s">
        <v>132</v>
      </c>
      <c r="C110" s="63" t="s">
        <v>131</v>
      </c>
      <c r="D110" s="7"/>
      <c r="E110" s="14">
        <f t="shared" ref="E110:J110" si="49">SUM(E111:E111)</f>
        <v>5000</v>
      </c>
      <c r="F110" s="14">
        <f t="shared" si="49"/>
        <v>5000</v>
      </c>
      <c r="G110" s="14">
        <f t="shared" si="49"/>
        <v>5000</v>
      </c>
      <c r="H110" s="14">
        <f t="shared" si="49"/>
        <v>0</v>
      </c>
      <c r="I110" s="14">
        <f t="shared" si="49"/>
        <v>0</v>
      </c>
      <c r="J110" s="14">
        <f t="shared" si="49"/>
        <v>0</v>
      </c>
      <c r="K110" s="5"/>
    </row>
    <row r="111" spans="1:11" s="6" customFormat="1" ht="45" x14ac:dyDescent="0.25">
      <c r="A111" s="1"/>
      <c r="B111" s="2" t="s">
        <v>133</v>
      </c>
      <c r="C111" s="64" t="s">
        <v>131</v>
      </c>
      <c r="D111" s="3" t="s">
        <v>102</v>
      </c>
      <c r="E111" s="13">
        <v>5000</v>
      </c>
      <c r="F111" s="13">
        <v>5000</v>
      </c>
      <c r="G111" s="13">
        <v>5000</v>
      </c>
      <c r="H111" s="13">
        <v>0</v>
      </c>
      <c r="I111" s="13">
        <v>0</v>
      </c>
      <c r="J111" s="13">
        <v>0</v>
      </c>
      <c r="K111" s="5"/>
    </row>
    <row r="112" spans="1:11" s="18" customFormat="1" ht="35.25" customHeight="1" x14ac:dyDescent="0.25">
      <c r="A112" s="24" t="s">
        <v>140</v>
      </c>
      <c r="B112" s="32" t="s">
        <v>141</v>
      </c>
      <c r="C112" s="68"/>
      <c r="D112" s="15"/>
      <c r="E112" s="16">
        <f>SUM(E113)</f>
        <v>773.9</v>
      </c>
      <c r="F112" s="16">
        <f t="shared" ref="F112:J112" si="50">SUM(F113)</f>
        <v>773.9</v>
      </c>
      <c r="G112" s="16">
        <f t="shared" si="50"/>
        <v>773.9</v>
      </c>
      <c r="H112" s="16">
        <f t="shared" si="50"/>
        <v>0</v>
      </c>
      <c r="I112" s="16">
        <f t="shared" si="50"/>
        <v>0</v>
      </c>
      <c r="J112" s="16">
        <f t="shared" si="50"/>
        <v>0</v>
      </c>
      <c r="K112" s="17"/>
    </row>
    <row r="113" spans="1:11" s="11" customFormat="1" ht="51" customHeight="1" x14ac:dyDescent="0.25">
      <c r="A113" s="7"/>
      <c r="B113" s="12" t="s">
        <v>143</v>
      </c>
      <c r="C113" s="63" t="s">
        <v>142</v>
      </c>
      <c r="D113" s="8"/>
      <c r="E113" s="14">
        <f>SUM(E114)</f>
        <v>773.9</v>
      </c>
      <c r="F113" s="14">
        <f t="shared" ref="F113:J113" si="51">SUM(F114)</f>
        <v>773.9</v>
      </c>
      <c r="G113" s="14">
        <f t="shared" si="51"/>
        <v>773.9</v>
      </c>
      <c r="H113" s="14">
        <f t="shared" si="51"/>
        <v>0</v>
      </c>
      <c r="I113" s="14">
        <f t="shared" si="51"/>
        <v>0</v>
      </c>
      <c r="J113" s="14">
        <f t="shared" si="51"/>
        <v>0</v>
      </c>
      <c r="K113" s="10"/>
    </row>
    <row r="114" spans="1:11" s="6" customFormat="1" ht="45" x14ac:dyDescent="0.25">
      <c r="A114" s="1"/>
      <c r="B114" s="2" t="s">
        <v>144</v>
      </c>
      <c r="C114" s="64" t="s">
        <v>142</v>
      </c>
      <c r="D114" s="3" t="s">
        <v>102</v>
      </c>
      <c r="E114" s="13">
        <v>773.9</v>
      </c>
      <c r="F114" s="13">
        <v>773.9</v>
      </c>
      <c r="G114" s="13">
        <v>773.9</v>
      </c>
      <c r="H114" s="13">
        <v>0</v>
      </c>
      <c r="I114" s="13">
        <v>0</v>
      </c>
      <c r="J114" s="13">
        <v>0</v>
      </c>
      <c r="K114" s="5"/>
    </row>
    <row r="115" spans="1:11" s="18" customFormat="1" ht="30" customHeight="1" x14ac:dyDescent="0.25">
      <c r="A115" s="32" t="s">
        <v>135</v>
      </c>
      <c r="B115" s="32" t="s">
        <v>136</v>
      </c>
      <c r="C115" s="68"/>
      <c r="D115" s="15"/>
      <c r="E115" s="16">
        <f>SUM(E116)</f>
        <v>78.099999999999994</v>
      </c>
      <c r="F115" s="16">
        <f t="shared" ref="F115:J115" si="52">SUM(F116)</f>
        <v>2278.1</v>
      </c>
      <c r="G115" s="16">
        <f t="shared" si="52"/>
        <v>2278.1</v>
      </c>
      <c r="H115" s="16">
        <f t="shared" si="52"/>
        <v>0</v>
      </c>
      <c r="I115" s="16">
        <f t="shared" si="52"/>
        <v>0</v>
      </c>
      <c r="J115" s="16">
        <f t="shared" si="52"/>
        <v>0</v>
      </c>
      <c r="K115" s="17"/>
    </row>
    <row r="116" spans="1:11" s="11" customFormat="1" ht="33.75" customHeight="1" x14ac:dyDescent="0.25">
      <c r="A116" s="7"/>
      <c r="B116" s="12" t="s">
        <v>138</v>
      </c>
      <c r="C116" s="69" t="s">
        <v>137</v>
      </c>
      <c r="D116" s="8"/>
      <c r="E116" s="14">
        <f>SUM(E117)</f>
        <v>78.099999999999994</v>
      </c>
      <c r="F116" s="14">
        <f t="shared" ref="F116:J116" si="53">SUM(F117)</f>
        <v>2278.1</v>
      </c>
      <c r="G116" s="14">
        <f t="shared" si="53"/>
        <v>2278.1</v>
      </c>
      <c r="H116" s="14">
        <f t="shared" si="53"/>
        <v>0</v>
      </c>
      <c r="I116" s="14">
        <f t="shared" si="53"/>
        <v>0</v>
      </c>
      <c r="J116" s="14">
        <f t="shared" si="53"/>
        <v>0</v>
      </c>
      <c r="K116" s="10"/>
    </row>
    <row r="117" spans="1:11" s="6" customFormat="1" ht="30" x14ac:dyDescent="0.25">
      <c r="A117" s="1"/>
      <c r="B117" s="2" t="s">
        <v>139</v>
      </c>
      <c r="C117" s="70" t="s">
        <v>137</v>
      </c>
      <c r="D117" s="3" t="s">
        <v>35</v>
      </c>
      <c r="E117" s="13">
        <v>78.099999999999994</v>
      </c>
      <c r="F117" s="13">
        <v>2278.1</v>
      </c>
      <c r="G117" s="13">
        <v>2278.1</v>
      </c>
      <c r="H117" s="13">
        <v>0</v>
      </c>
      <c r="I117" s="13">
        <v>0</v>
      </c>
      <c r="J117" s="13">
        <v>0</v>
      </c>
      <c r="K117" s="5"/>
    </row>
    <row r="118" spans="1:11" s="18" customFormat="1" ht="131.25" customHeight="1" x14ac:dyDescent="0.25">
      <c r="A118" s="32" t="s">
        <v>145</v>
      </c>
      <c r="B118" s="32" t="s">
        <v>146</v>
      </c>
      <c r="C118" s="71"/>
      <c r="D118" s="15"/>
      <c r="E118" s="16">
        <f>SUM(E119)</f>
        <v>0</v>
      </c>
      <c r="F118" s="16">
        <f t="shared" ref="F118:J119" si="54">SUM(F119)</f>
        <v>12</v>
      </c>
      <c r="G118" s="16">
        <f t="shared" si="54"/>
        <v>0</v>
      </c>
      <c r="H118" s="16">
        <f t="shared" si="54"/>
        <v>0</v>
      </c>
      <c r="I118" s="16">
        <f t="shared" si="54"/>
        <v>0</v>
      </c>
      <c r="J118" s="16">
        <f t="shared" si="54"/>
        <v>0</v>
      </c>
      <c r="K118" s="17"/>
    </row>
    <row r="119" spans="1:11" s="18" customFormat="1" ht="73.5" customHeight="1" x14ac:dyDescent="0.25">
      <c r="A119" s="15"/>
      <c r="B119" s="32" t="s">
        <v>148</v>
      </c>
      <c r="C119" s="71" t="s">
        <v>147</v>
      </c>
      <c r="D119" s="15"/>
      <c r="E119" s="16">
        <f>SUM(E120)</f>
        <v>0</v>
      </c>
      <c r="F119" s="16">
        <f t="shared" si="54"/>
        <v>12</v>
      </c>
      <c r="G119" s="16">
        <f t="shared" si="54"/>
        <v>0</v>
      </c>
      <c r="H119" s="16">
        <f t="shared" si="54"/>
        <v>0</v>
      </c>
      <c r="I119" s="16">
        <f t="shared" si="54"/>
        <v>0</v>
      </c>
      <c r="J119" s="16">
        <f t="shared" si="54"/>
        <v>0</v>
      </c>
      <c r="K119" s="17"/>
    </row>
    <row r="120" spans="1:11" s="23" customFormat="1" ht="70.5" customHeight="1" x14ac:dyDescent="0.25">
      <c r="A120" s="20"/>
      <c r="B120" s="19" t="s">
        <v>192</v>
      </c>
      <c r="C120" s="72" t="s">
        <v>147</v>
      </c>
      <c r="D120" s="20" t="s">
        <v>193</v>
      </c>
      <c r="E120" s="21">
        <v>0</v>
      </c>
      <c r="F120" s="21">
        <v>12</v>
      </c>
      <c r="G120" s="21">
        <v>0</v>
      </c>
      <c r="H120" s="21">
        <v>0</v>
      </c>
      <c r="I120" s="21">
        <v>0</v>
      </c>
      <c r="J120" s="21">
        <v>0</v>
      </c>
      <c r="K120" s="22"/>
    </row>
    <row r="121" spans="1:11" s="30" customFormat="1" ht="33" x14ac:dyDescent="0.25">
      <c r="A121" s="25" t="s">
        <v>151</v>
      </c>
      <c r="B121" s="26" t="s">
        <v>149</v>
      </c>
      <c r="C121" s="73"/>
      <c r="D121" s="27"/>
      <c r="E121" s="28">
        <f t="shared" ref="E121:J121" si="55">SUM(E47,E112,E115,E118)</f>
        <v>923913.50000000012</v>
      </c>
      <c r="F121" s="28">
        <f t="shared" si="55"/>
        <v>680057.69999999972</v>
      </c>
      <c r="G121" s="28">
        <f t="shared" si="55"/>
        <v>926113.50000000012</v>
      </c>
      <c r="H121" s="28">
        <f t="shared" si="55"/>
        <v>1257524.4999999998</v>
      </c>
      <c r="I121" s="28">
        <f t="shared" si="55"/>
        <v>1108525.0999999999</v>
      </c>
      <c r="J121" s="28">
        <f t="shared" si="55"/>
        <v>1132274.4000000001</v>
      </c>
      <c r="K121" s="29"/>
    </row>
    <row r="122" spans="1:11" s="55" customFormat="1" ht="18.75" x14ac:dyDescent="0.25">
      <c r="A122" s="81" t="s">
        <v>25</v>
      </c>
      <c r="B122" s="81"/>
      <c r="C122" s="81"/>
      <c r="D122" s="53"/>
      <c r="E122" s="9">
        <f t="shared" ref="E122:J122" si="56">SUM(E46,E121)</f>
        <v>1110655.4000000001</v>
      </c>
      <c r="F122" s="9">
        <f t="shared" si="56"/>
        <v>744459.09999999974</v>
      </c>
      <c r="G122" s="9">
        <f t="shared" si="56"/>
        <v>1001942.0000000001</v>
      </c>
      <c r="H122" s="9">
        <f t="shared" si="56"/>
        <v>1321489.4999999998</v>
      </c>
      <c r="I122" s="9">
        <f t="shared" si="56"/>
        <v>1168951.7999999998</v>
      </c>
      <c r="J122" s="9">
        <f t="shared" si="56"/>
        <v>1187265.0000000002</v>
      </c>
      <c r="K122" s="54"/>
    </row>
    <row r="123" spans="1:11" s="6" customFormat="1" x14ac:dyDescent="0.25">
      <c r="A123" s="76" t="s">
        <v>16</v>
      </c>
      <c r="B123" s="76"/>
      <c r="C123" s="76"/>
      <c r="D123" s="76"/>
      <c r="E123" s="76"/>
      <c r="F123" s="76"/>
      <c r="G123" s="76"/>
      <c r="H123" s="76"/>
      <c r="I123" s="76"/>
      <c r="J123" s="76"/>
    </row>
    <row r="124" spans="1:11" s="6" customFormat="1" x14ac:dyDescent="0.25">
      <c r="C124" s="74"/>
      <c r="E124" s="5"/>
      <c r="F124" s="5"/>
      <c r="G124" s="5"/>
      <c r="H124" s="5"/>
      <c r="I124" s="5"/>
      <c r="J124" s="5"/>
    </row>
    <row r="125" spans="1:11" s="6" customFormat="1" x14ac:dyDescent="0.25">
      <c r="C125" s="74"/>
      <c r="E125" s="5"/>
      <c r="F125" s="5"/>
      <c r="G125" s="5"/>
      <c r="H125" s="5"/>
      <c r="I125" s="5"/>
      <c r="J125" s="5"/>
    </row>
    <row r="126" spans="1:11" s="6" customFormat="1" x14ac:dyDescent="0.25">
      <c r="C126" s="74"/>
      <c r="E126" s="5"/>
      <c r="F126" s="5"/>
      <c r="G126" s="5"/>
      <c r="H126" s="5"/>
      <c r="I126" s="5"/>
      <c r="J126" s="5"/>
    </row>
    <row r="127" spans="1:11" s="6" customFormat="1" x14ac:dyDescent="0.25">
      <c r="C127" s="74"/>
      <c r="E127" s="5"/>
      <c r="F127" s="5"/>
      <c r="G127" s="5"/>
      <c r="H127" s="5"/>
      <c r="I127" s="5"/>
      <c r="J127" s="5"/>
    </row>
    <row r="128" spans="1:11" s="6" customFormat="1" x14ac:dyDescent="0.25">
      <c r="C128" s="74"/>
      <c r="E128" s="5"/>
      <c r="F128" s="5"/>
      <c r="G128" s="5"/>
      <c r="H128" s="5"/>
      <c r="I128" s="5"/>
      <c r="J128" s="5"/>
    </row>
    <row r="129" spans="3:10" s="6" customFormat="1" x14ac:dyDescent="0.25">
      <c r="C129" s="74"/>
      <c r="E129" s="5"/>
      <c r="F129" s="5"/>
      <c r="G129" s="5"/>
      <c r="H129" s="5"/>
      <c r="I129" s="5"/>
      <c r="J129" s="5"/>
    </row>
    <row r="130" spans="3:10" s="6" customFormat="1" x14ac:dyDescent="0.25">
      <c r="C130" s="74"/>
      <c r="E130" s="5"/>
      <c r="F130" s="5"/>
      <c r="G130" s="5"/>
      <c r="H130" s="5"/>
      <c r="I130" s="5"/>
      <c r="J130" s="5"/>
    </row>
    <row r="131" spans="3:10" s="6" customFormat="1" x14ac:dyDescent="0.25">
      <c r="C131" s="74"/>
      <c r="E131" s="5"/>
      <c r="F131" s="5"/>
      <c r="G131" s="5"/>
      <c r="H131" s="5"/>
      <c r="I131" s="5"/>
      <c r="J131" s="5"/>
    </row>
    <row r="132" spans="3:10" s="6" customFormat="1" x14ac:dyDescent="0.25">
      <c r="C132" s="74"/>
      <c r="E132" s="5"/>
      <c r="F132" s="5"/>
      <c r="G132" s="5"/>
      <c r="H132" s="5"/>
      <c r="I132" s="5"/>
      <c r="J132" s="5"/>
    </row>
    <row r="133" spans="3:10" s="6" customFormat="1" x14ac:dyDescent="0.25">
      <c r="C133" s="74"/>
      <c r="E133" s="5"/>
      <c r="F133" s="5"/>
      <c r="G133" s="5"/>
      <c r="H133" s="5"/>
      <c r="I133" s="5"/>
      <c r="J133" s="5"/>
    </row>
    <row r="134" spans="3:10" s="6" customFormat="1" x14ac:dyDescent="0.25">
      <c r="C134" s="74"/>
      <c r="E134" s="5"/>
      <c r="F134" s="5"/>
      <c r="G134" s="5"/>
      <c r="H134" s="5"/>
      <c r="I134" s="5"/>
      <c r="J134" s="5"/>
    </row>
    <row r="135" spans="3:10" s="6" customFormat="1" x14ac:dyDescent="0.25">
      <c r="C135" s="74"/>
      <c r="E135" s="5"/>
      <c r="F135" s="5"/>
      <c r="G135" s="5"/>
      <c r="H135" s="5"/>
      <c r="I135" s="5"/>
      <c r="J135" s="5"/>
    </row>
    <row r="136" spans="3:10" s="6" customFormat="1" x14ac:dyDescent="0.25">
      <c r="C136" s="74"/>
      <c r="E136" s="5"/>
      <c r="F136" s="5"/>
      <c r="G136" s="5"/>
      <c r="H136" s="5"/>
      <c r="I136" s="5"/>
      <c r="J136" s="5"/>
    </row>
    <row r="137" spans="3:10" s="6" customFormat="1" x14ac:dyDescent="0.25">
      <c r="C137" s="74"/>
      <c r="E137" s="5"/>
      <c r="F137" s="5"/>
      <c r="G137" s="5"/>
      <c r="H137" s="5"/>
      <c r="I137" s="5"/>
      <c r="J137" s="5"/>
    </row>
    <row r="138" spans="3:10" s="6" customFormat="1" x14ac:dyDescent="0.25">
      <c r="C138" s="74"/>
      <c r="E138" s="5"/>
      <c r="F138" s="5"/>
      <c r="G138" s="5"/>
      <c r="H138" s="5"/>
      <c r="I138" s="5"/>
      <c r="J138" s="5"/>
    </row>
    <row r="139" spans="3:10" s="6" customFormat="1" x14ac:dyDescent="0.25">
      <c r="C139" s="74"/>
      <c r="E139" s="5"/>
      <c r="F139" s="5"/>
      <c r="G139" s="5"/>
      <c r="H139" s="5"/>
      <c r="I139" s="5"/>
      <c r="J139" s="5"/>
    </row>
    <row r="140" spans="3:10" s="6" customFormat="1" x14ac:dyDescent="0.25">
      <c r="C140" s="74"/>
      <c r="E140" s="5"/>
      <c r="F140" s="5"/>
      <c r="G140" s="5"/>
      <c r="H140" s="5"/>
      <c r="I140" s="5"/>
      <c r="J140" s="5"/>
    </row>
    <row r="141" spans="3:10" s="6" customFormat="1" x14ac:dyDescent="0.25">
      <c r="C141" s="74"/>
      <c r="E141" s="5"/>
      <c r="F141" s="5"/>
      <c r="G141" s="5"/>
      <c r="H141" s="5"/>
      <c r="I141" s="5"/>
      <c r="J141" s="5"/>
    </row>
    <row r="142" spans="3:10" s="6" customFormat="1" x14ac:dyDescent="0.25">
      <c r="C142" s="74"/>
      <c r="E142" s="5"/>
      <c r="F142" s="5"/>
      <c r="G142" s="5"/>
      <c r="H142" s="5"/>
      <c r="I142" s="5"/>
      <c r="J142" s="5"/>
    </row>
    <row r="143" spans="3:10" s="6" customFormat="1" x14ac:dyDescent="0.25">
      <c r="C143" s="74"/>
      <c r="E143" s="5"/>
      <c r="F143" s="5"/>
      <c r="G143" s="5"/>
      <c r="H143" s="5"/>
      <c r="I143" s="5"/>
      <c r="J143" s="5"/>
    </row>
    <row r="144" spans="3:10" s="6" customFormat="1" x14ac:dyDescent="0.25">
      <c r="C144" s="74"/>
      <c r="E144" s="5"/>
      <c r="F144" s="5"/>
      <c r="G144" s="5"/>
      <c r="H144" s="5"/>
      <c r="I144" s="5"/>
      <c r="J144" s="5"/>
    </row>
    <row r="145" spans="3:10" s="6" customFormat="1" x14ac:dyDescent="0.25">
      <c r="C145" s="74"/>
      <c r="E145" s="5"/>
      <c r="F145" s="5"/>
      <c r="G145" s="5"/>
      <c r="H145" s="5"/>
      <c r="I145" s="5"/>
      <c r="J145" s="5"/>
    </row>
    <row r="146" spans="3:10" s="6" customFormat="1" x14ac:dyDescent="0.25">
      <c r="C146" s="74"/>
      <c r="E146" s="5"/>
      <c r="F146" s="5"/>
      <c r="G146" s="5"/>
      <c r="H146" s="5"/>
      <c r="I146" s="5"/>
      <c r="J146" s="5"/>
    </row>
    <row r="147" spans="3:10" s="6" customFormat="1" x14ac:dyDescent="0.25">
      <c r="C147" s="74"/>
      <c r="E147" s="5"/>
      <c r="F147" s="5"/>
      <c r="G147" s="5"/>
      <c r="H147" s="5"/>
      <c r="I147" s="5"/>
      <c r="J147" s="5"/>
    </row>
    <row r="148" spans="3:10" s="6" customFormat="1" x14ac:dyDescent="0.25">
      <c r="C148" s="74"/>
      <c r="E148" s="5"/>
      <c r="F148" s="5"/>
      <c r="G148" s="5"/>
      <c r="H148" s="5"/>
      <c r="I148" s="5"/>
      <c r="J148" s="5"/>
    </row>
    <row r="149" spans="3:10" s="6" customFormat="1" x14ac:dyDescent="0.25">
      <c r="C149" s="74"/>
      <c r="E149" s="5"/>
      <c r="F149" s="5"/>
      <c r="G149" s="5"/>
      <c r="H149" s="5"/>
      <c r="I149" s="5"/>
      <c r="J149" s="5"/>
    </row>
    <row r="150" spans="3:10" s="6" customFormat="1" x14ac:dyDescent="0.25">
      <c r="C150" s="74"/>
      <c r="E150" s="5"/>
      <c r="F150" s="5"/>
      <c r="G150" s="5"/>
      <c r="H150" s="5"/>
      <c r="I150" s="5"/>
      <c r="J150" s="5"/>
    </row>
    <row r="151" spans="3:10" s="6" customFormat="1" x14ac:dyDescent="0.25">
      <c r="C151" s="74"/>
      <c r="E151" s="5"/>
      <c r="F151" s="5"/>
      <c r="G151" s="5"/>
      <c r="H151" s="5"/>
      <c r="I151" s="5"/>
      <c r="J151" s="5"/>
    </row>
    <row r="152" spans="3:10" s="6" customFormat="1" x14ac:dyDescent="0.25">
      <c r="C152" s="74"/>
      <c r="E152" s="5"/>
      <c r="F152" s="5"/>
      <c r="G152" s="5"/>
      <c r="H152" s="5"/>
      <c r="I152" s="5"/>
      <c r="J152" s="5"/>
    </row>
    <row r="153" spans="3:10" s="6" customFormat="1" x14ac:dyDescent="0.25">
      <c r="C153" s="74"/>
      <c r="E153" s="5"/>
      <c r="F153" s="5"/>
      <c r="G153" s="5"/>
      <c r="H153" s="5"/>
      <c r="I153" s="5"/>
      <c r="J153" s="5"/>
    </row>
    <row r="154" spans="3:10" s="6" customFormat="1" x14ac:dyDescent="0.25">
      <c r="C154" s="74"/>
      <c r="E154" s="5"/>
      <c r="F154" s="5"/>
      <c r="G154" s="5"/>
      <c r="H154" s="5"/>
      <c r="I154" s="5"/>
      <c r="J154" s="5"/>
    </row>
    <row r="155" spans="3:10" s="6" customFormat="1" x14ac:dyDescent="0.25">
      <c r="C155" s="74"/>
      <c r="E155" s="5"/>
      <c r="F155" s="5"/>
      <c r="G155" s="5"/>
      <c r="H155" s="5"/>
      <c r="I155" s="5"/>
      <c r="J155" s="5"/>
    </row>
    <row r="156" spans="3:10" s="6" customFormat="1" x14ac:dyDescent="0.25">
      <c r="C156" s="74"/>
      <c r="E156" s="5"/>
      <c r="F156" s="5"/>
      <c r="G156" s="5"/>
      <c r="H156" s="5"/>
      <c r="I156" s="5"/>
      <c r="J156" s="5"/>
    </row>
    <row r="157" spans="3:10" s="6" customFormat="1" x14ac:dyDescent="0.25">
      <c r="C157" s="74"/>
      <c r="E157" s="5"/>
      <c r="F157" s="5"/>
      <c r="G157" s="5"/>
      <c r="H157" s="5"/>
      <c r="I157" s="5"/>
      <c r="J157" s="5"/>
    </row>
    <row r="158" spans="3:10" s="6" customFormat="1" x14ac:dyDescent="0.25">
      <c r="C158" s="74"/>
      <c r="E158" s="5"/>
      <c r="F158" s="5"/>
      <c r="G158" s="5"/>
      <c r="H158" s="5"/>
      <c r="I158" s="5"/>
      <c r="J158" s="5"/>
    </row>
    <row r="159" spans="3:10" s="6" customFormat="1" x14ac:dyDescent="0.25">
      <c r="C159" s="74"/>
      <c r="E159" s="5"/>
      <c r="F159" s="5"/>
      <c r="G159" s="5"/>
      <c r="H159" s="5"/>
      <c r="I159" s="5"/>
      <c r="J159" s="5"/>
    </row>
    <row r="160" spans="3:10" s="6" customFormat="1" x14ac:dyDescent="0.25">
      <c r="C160" s="74"/>
      <c r="E160" s="5"/>
      <c r="F160" s="5"/>
      <c r="G160" s="5"/>
      <c r="H160" s="5"/>
      <c r="I160" s="5"/>
      <c r="J160" s="5"/>
    </row>
    <row r="161" spans="3:10" s="6" customFormat="1" x14ac:dyDescent="0.25">
      <c r="C161" s="74"/>
      <c r="E161" s="5"/>
      <c r="F161" s="5"/>
      <c r="G161" s="5"/>
      <c r="H161" s="5"/>
      <c r="I161" s="5"/>
      <c r="J161" s="5"/>
    </row>
    <row r="162" spans="3:10" s="6" customFormat="1" x14ac:dyDescent="0.25">
      <c r="C162" s="74"/>
      <c r="E162" s="5"/>
      <c r="F162" s="5"/>
      <c r="G162" s="5"/>
      <c r="H162" s="5"/>
      <c r="I162" s="5"/>
      <c r="J162" s="5"/>
    </row>
    <row r="163" spans="3:10" s="6" customFormat="1" x14ac:dyDescent="0.25">
      <c r="C163" s="74"/>
      <c r="E163" s="5"/>
      <c r="F163" s="5"/>
      <c r="G163" s="5"/>
      <c r="H163" s="5"/>
      <c r="I163" s="5"/>
      <c r="J163" s="5"/>
    </row>
    <row r="164" spans="3:10" s="6" customFormat="1" x14ac:dyDescent="0.25">
      <c r="C164" s="74"/>
      <c r="E164" s="5"/>
      <c r="F164" s="5"/>
      <c r="G164" s="5"/>
      <c r="H164" s="5"/>
      <c r="I164" s="5"/>
      <c r="J164" s="5"/>
    </row>
    <row r="165" spans="3:10" s="6" customFormat="1" x14ac:dyDescent="0.25">
      <c r="C165" s="74"/>
      <c r="E165" s="5"/>
      <c r="F165" s="5"/>
      <c r="G165" s="5"/>
      <c r="H165" s="5"/>
      <c r="I165" s="5"/>
      <c r="J165" s="5"/>
    </row>
    <row r="166" spans="3:10" s="6" customFormat="1" x14ac:dyDescent="0.25">
      <c r="C166" s="74"/>
      <c r="E166" s="5"/>
      <c r="F166" s="5"/>
      <c r="G166" s="5"/>
      <c r="H166" s="5"/>
      <c r="I166" s="5"/>
      <c r="J166" s="5"/>
    </row>
    <row r="167" spans="3:10" s="6" customFormat="1" x14ac:dyDescent="0.25">
      <c r="C167" s="74"/>
      <c r="E167" s="5"/>
      <c r="F167" s="5"/>
      <c r="G167" s="5"/>
      <c r="H167" s="5"/>
      <c r="I167" s="5"/>
      <c r="J167" s="5"/>
    </row>
    <row r="168" spans="3:10" s="6" customFormat="1" x14ac:dyDescent="0.25">
      <c r="C168" s="74"/>
      <c r="E168" s="5"/>
      <c r="F168" s="5"/>
      <c r="G168" s="5"/>
      <c r="H168" s="5"/>
      <c r="I168" s="5"/>
      <c r="J168" s="5"/>
    </row>
    <row r="169" spans="3:10" s="6" customFormat="1" x14ac:dyDescent="0.25">
      <c r="C169" s="74"/>
      <c r="E169" s="5"/>
      <c r="F169" s="5"/>
      <c r="G169" s="5"/>
      <c r="H169" s="5"/>
      <c r="I169" s="5"/>
      <c r="J169" s="5"/>
    </row>
    <row r="170" spans="3:10" s="6" customFormat="1" x14ac:dyDescent="0.25">
      <c r="C170" s="74"/>
      <c r="E170" s="5"/>
      <c r="F170" s="5"/>
      <c r="G170" s="5"/>
      <c r="H170" s="5"/>
      <c r="I170" s="5"/>
      <c r="J170" s="5"/>
    </row>
    <row r="171" spans="3:10" s="6" customFormat="1" x14ac:dyDescent="0.25">
      <c r="C171" s="74"/>
      <c r="E171" s="5"/>
      <c r="F171" s="5"/>
      <c r="G171" s="5"/>
      <c r="H171" s="5"/>
      <c r="I171" s="5"/>
      <c r="J171" s="5"/>
    </row>
    <row r="172" spans="3:10" s="6" customFormat="1" x14ac:dyDescent="0.25">
      <c r="C172" s="74"/>
      <c r="E172" s="5"/>
      <c r="F172" s="5"/>
      <c r="G172" s="5"/>
      <c r="H172" s="5"/>
      <c r="I172" s="5"/>
      <c r="J172" s="5"/>
    </row>
    <row r="173" spans="3:10" s="6" customFormat="1" x14ac:dyDescent="0.25">
      <c r="C173" s="74"/>
      <c r="E173" s="5"/>
      <c r="F173" s="5"/>
      <c r="G173" s="5"/>
      <c r="H173" s="5"/>
      <c r="I173" s="5"/>
      <c r="J173" s="5"/>
    </row>
    <row r="174" spans="3:10" s="6" customFormat="1" x14ac:dyDescent="0.25">
      <c r="C174" s="74"/>
      <c r="E174" s="5"/>
      <c r="F174" s="5"/>
      <c r="G174" s="5"/>
      <c r="H174" s="5"/>
      <c r="I174" s="5"/>
      <c r="J174" s="5"/>
    </row>
    <row r="175" spans="3:10" s="6" customFormat="1" x14ac:dyDescent="0.25">
      <c r="C175" s="74"/>
      <c r="E175" s="5"/>
      <c r="F175" s="5"/>
      <c r="G175" s="5"/>
      <c r="H175" s="5"/>
      <c r="I175" s="5"/>
      <c r="J175" s="5"/>
    </row>
    <row r="176" spans="3:10" s="6" customFormat="1" x14ac:dyDescent="0.25">
      <c r="C176" s="74"/>
      <c r="E176" s="5"/>
      <c r="F176" s="5"/>
      <c r="G176" s="5"/>
      <c r="H176" s="5"/>
      <c r="I176" s="5"/>
      <c r="J176" s="5"/>
    </row>
    <row r="177" spans="3:10" s="6" customFormat="1" x14ac:dyDescent="0.25">
      <c r="C177" s="74"/>
      <c r="E177" s="5"/>
      <c r="F177" s="5"/>
      <c r="G177" s="5"/>
      <c r="H177" s="5"/>
      <c r="I177" s="5"/>
      <c r="J177" s="5"/>
    </row>
    <row r="178" spans="3:10" s="6" customFormat="1" x14ac:dyDescent="0.25">
      <c r="C178" s="74"/>
      <c r="E178" s="5"/>
      <c r="F178" s="5"/>
      <c r="G178" s="5"/>
      <c r="H178" s="5"/>
      <c r="I178" s="5"/>
      <c r="J178" s="5"/>
    </row>
    <row r="179" spans="3:10" s="6" customFormat="1" x14ac:dyDescent="0.25">
      <c r="C179" s="74"/>
      <c r="E179" s="5"/>
      <c r="F179" s="5"/>
      <c r="G179" s="5"/>
      <c r="H179" s="5"/>
      <c r="I179" s="5"/>
      <c r="J179" s="5"/>
    </row>
    <row r="180" spans="3:10" s="6" customFormat="1" x14ac:dyDescent="0.25">
      <c r="C180" s="74"/>
      <c r="E180" s="5"/>
      <c r="F180" s="5"/>
      <c r="G180" s="5"/>
      <c r="H180" s="5"/>
      <c r="I180" s="5"/>
      <c r="J180" s="5"/>
    </row>
    <row r="181" spans="3:10" s="6" customFormat="1" x14ac:dyDescent="0.25">
      <c r="C181" s="74"/>
      <c r="E181" s="5"/>
      <c r="F181" s="5"/>
      <c r="G181" s="5"/>
      <c r="H181" s="5"/>
      <c r="I181" s="5"/>
      <c r="J181" s="5"/>
    </row>
    <row r="182" spans="3:10" s="6" customFormat="1" x14ac:dyDescent="0.25">
      <c r="C182" s="74"/>
      <c r="E182" s="5"/>
      <c r="F182" s="5"/>
      <c r="G182" s="5"/>
      <c r="H182" s="5"/>
      <c r="I182" s="5"/>
      <c r="J182" s="5"/>
    </row>
    <row r="183" spans="3:10" s="6" customFormat="1" x14ac:dyDescent="0.25">
      <c r="C183" s="74"/>
      <c r="E183" s="5"/>
      <c r="F183" s="5"/>
      <c r="G183" s="5"/>
      <c r="H183" s="5"/>
      <c r="I183" s="5"/>
      <c r="J183" s="5"/>
    </row>
    <row r="184" spans="3:10" s="6" customFormat="1" x14ac:dyDescent="0.25">
      <c r="C184" s="74"/>
      <c r="E184" s="5"/>
      <c r="F184" s="5"/>
      <c r="G184" s="5"/>
      <c r="H184" s="5"/>
      <c r="I184" s="5"/>
      <c r="J184" s="5"/>
    </row>
    <row r="185" spans="3:10" s="6" customFormat="1" x14ac:dyDescent="0.25">
      <c r="C185" s="74"/>
      <c r="E185" s="5"/>
      <c r="F185" s="5"/>
      <c r="G185" s="5"/>
      <c r="H185" s="5"/>
      <c r="I185" s="5"/>
      <c r="J185" s="5"/>
    </row>
    <row r="186" spans="3:10" s="6" customFormat="1" x14ac:dyDescent="0.25">
      <c r="C186" s="74"/>
      <c r="E186" s="5"/>
      <c r="F186" s="5"/>
      <c r="G186" s="5"/>
      <c r="H186" s="5"/>
      <c r="I186" s="5"/>
      <c r="J186" s="5"/>
    </row>
    <row r="187" spans="3:10" s="6" customFormat="1" x14ac:dyDescent="0.25">
      <c r="C187" s="74"/>
      <c r="E187" s="5"/>
      <c r="F187" s="5"/>
      <c r="G187" s="5"/>
      <c r="H187" s="5"/>
      <c r="I187" s="5"/>
      <c r="J187" s="5"/>
    </row>
    <row r="188" spans="3:10" s="6" customFormat="1" x14ac:dyDescent="0.25">
      <c r="C188" s="74"/>
      <c r="E188" s="5"/>
      <c r="F188" s="5"/>
      <c r="G188" s="5"/>
      <c r="H188" s="5"/>
      <c r="I188" s="5"/>
      <c r="J188" s="5"/>
    </row>
    <row r="189" spans="3:10" s="6" customFormat="1" x14ac:dyDescent="0.25">
      <c r="C189" s="74"/>
      <c r="E189" s="5"/>
      <c r="F189" s="5"/>
      <c r="G189" s="5"/>
      <c r="H189" s="5"/>
      <c r="I189" s="5"/>
      <c r="J189" s="5"/>
    </row>
    <row r="190" spans="3:10" s="6" customFormat="1" x14ac:dyDescent="0.25">
      <c r="C190" s="74"/>
      <c r="E190" s="5"/>
      <c r="F190" s="5"/>
      <c r="G190" s="5"/>
      <c r="H190" s="5"/>
      <c r="I190" s="5"/>
      <c r="J190" s="5"/>
    </row>
    <row r="191" spans="3:10" s="6" customFormat="1" x14ac:dyDescent="0.25">
      <c r="C191" s="74"/>
      <c r="E191" s="5"/>
      <c r="F191" s="5"/>
      <c r="G191" s="5"/>
      <c r="H191" s="5"/>
      <c r="I191" s="5"/>
      <c r="J191" s="5"/>
    </row>
    <row r="192" spans="3:10" s="6" customFormat="1" x14ac:dyDescent="0.25">
      <c r="C192" s="74"/>
      <c r="E192" s="5"/>
      <c r="F192" s="5"/>
      <c r="G192" s="5"/>
      <c r="H192" s="5"/>
      <c r="I192" s="5"/>
      <c r="J192" s="5"/>
    </row>
    <row r="193" spans="3:10" s="6" customFormat="1" x14ac:dyDescent="0.25">
      <c r="C193" s="74"/>
      <c r="E193" s="5"/>
      <c r="F193" s="5"/>
      <c r="G193" s="5"/>
      <c r="H193" s="5"/>
      <c r="I193" s="5"/>
      <c r="J193" s="5"/>
    </row>
    <row r="194" spans="3:10" s="6" customFormat="1" x14ac:dyDescent="0.25">
      <c r="C194" s="74"/>
      <c r="E194" s="5"/>
      <c r="F194" s="5"/>
      <c r="G194" s="5"/>
      <c r="H194" s="5"/>
      <c r="I194" s="5"/>
      <c r="J194" s="5"/>
    </row>
    <row r="195" spans="3:10" s="6" customFormat="1" x14ac:dyDescent="0.25">
      <c r="C195" s="74"/>
      <c r="E195" s="5"/>
      <c r="F195" s="5"/>
      <c r="G195" s="5"/>
      <c r="H195" s="5"/>
      <c r="I195" s="5"/>
      <c r="J195" s="5"/>
    </row>
    <row r="196" spans="3:10" s="6" customFormat="1" x14ac:dyDescent="0.25">
      <c r="C196" s="74"/>
      <c r="E196" s="5"/>
      <c r="F196" s="5"/>
      <c r="G196" s="5"/>
      <c r="H196" s="5"/>
      <c r="I196" s="5"/>
      <c r="J196" s="5"/>
    </row>
    <row r="197" spans="3:10" s="6" customFormat="1" x14ac:dyDescent="0.25">
      <c r="C197" s="74"/>
      <c r="E197" s="5"/>
      <c r="F197" s="5"/>
      <c r="G197" s="5"/>
      <c r="H197" s="5"/>
      <c r="I197" s="5"/>
      <c r="J197" s="5"/>
    </row>
    <row r="198" spans="3:10" s="6" customFormat="1" x14ac:dyDescent="0.25">
      <c r="C198" s="74"/>
      <c r="E198" s="5"/>
      <c r="F198" s="5"/>
      <c r="G198" s="5"/>
      <c r="H198" s="5"/>
      <c r="I198" s="5"/>
      <c r="J198" s="5"/>
    </row>
    <row r="199" spans="3:10" s="6" customFormat="1" x14ac:dyDescent="0.25">
      <c r="C199" s="74"/>
      <c r="E199" s="5"/>
      <c r="F199" s="5"/>
      <c r="G199" s="5"/>
      <c r="H199" s="5"/>
      <c r="I199" s="5"/>
      <c r="J199" s="5"/>
    </row>
    <row r="200" spans="3:10" s="6" customFormat="1" x14ac:dyDescent="0.25">
      <c r="C200" s="74"/>
      <c r="E200" s="5"/>
      <c r="F200" s="5"/>
      <c r="G200" s="5"/>
      <c r="H200" s="5"/>
      <c r="I200" s="5"/>
      <c r="J200" s="5"/>
    </row>
    <row r="201" spans="3:10" s="6" customFormat="1" x14ac:dyDescent="0.25">
      <c r="C201" s="74"/>
      <c r="E201" s="5"/>
      <c r="F201" s="5"/>
      <c r="G201" s="5"/>
      <c r="H201" s="5"/>
      <c r="I201" s="5"/>
      <c r="J201" s="5"/>
    </row>
    <row r="202" spans="3:10" s="6" customFormat="1" x14ac:dyDescent="0.25">
      <c r="C202" s="74"/>
      <c r="E202" s="5"/>
      <c r="F202" s="5"/>
      <c r="G202" s="5"/>
      <c r="H202" s="5"/>
      <c r="I202" s="5"/>
      <c r="J202" s="5"/>
    </row>
    <row r="203" spans="3:10" s="6" customFormat="1" x14ac:dyDescent="0.25">
      <c r="C203" s="74"/>
      <c r="E203" s="5"/>
      <c r="F203" s="5"/>
      <c r="G203" s="5"/>
      <c r="H203" s="5"/>
      <c r="I203" s="5"/>
      <c r="J203" s="5"/>
    </row>
    <row r="204" spans="3:10" s="6" customFormat="1" x14ac:dyDescent="0.25">
      <c r="C204" s="74"/>
      <c r="E204" s="5"/>
      <c r="F204" s="5"/>
      <c r="G204" s="5"/>
      <c r="H204" s="5"/>
      <c r="I204" s="5"/>
      <c r="J204" s="5"/>
    </row>
    <row r="205" spans="3:10" s="6" customFormat="1" x14ac:dyDescent="0.25">
      <c r="C205" s="74"/>
      <c r="E205" s="5"/>
      <c r="F205" s="5"/>
      <c r="G205" s="5"/>
      <c r="H205" s="5"/>
      <c r="I205" s="5"/>
      <c r="J205" s="5"/>
    </row>
    <row r="206" spans="3:10" s="6" customFormat="1" x14ac:dyDescent="0.25">
      <c r="C206" s="74"/>
      <c r="E206" s="5"/>
      <c r="F206" s="5"/>
      <c r="G206" s="5"/>
      <c r="H206" s="5"/>
      <c r="I206" s="5"/>
      <c r="J206" s="5"/>
    </row>
    <row r="207" spans="3:10" s="6" customFormat="1" x14ac:dyDescent="0.25">
      <c r="C207" s="74"/>
      <c r="E207" s="5"/>
      <c r="F207" s="5"/>
      <c r="G207" s="5"/>
      <c r="H207" s="5"/>
      <c r="I207" s="5"/>
      <c r="J207" s="5"/>
    </row>
    <row r="208" spans="3:10" s="6" customFormat="1" x14ac:dyDescent="0.25">
      <c r="C208" s="74"/>
      <c r="E208" s="5"/>
      <c r="F208" s="5"/>
      <c r="G208" s="5"/>
      <c r="H208" s="5"/>
      <c r="I208" s="5"/>
      <c r="J208" s="5"/>
    </row>
    <row r="209" spans="3:10" s="6" customFormat="1" x14ac:dyDescent="0.25">
      <c r="C209" s="74"/>
      <c r="E209" s="5"/>
      <c r="F209" s="5"/>
      <c r="G209" s="5"/>
      <c r="H209" s="5"/>
      <c r="I209" s="5"/>
      <c r="J209" s="5"/>
    </row>
    <row r="210" spans="3:10" s="6" customFormat="1" x14ac:dyDescent="0.25">
      <c r="C210" s="74"/>
      <c r="E210" s="5"/>
      <c r="F210" s="5"/>
      <c r="G210" s="5"/>
      <c r="H210" s="5"/>
      <c r="I210" s="5"/>
      <c r="J210" s="5"/>
    </row>
    <row r="211" spans="3:10" s="6" customFormat="1" x14ac:dyDescent="0.25">
      <c r="C211" s="74"/>
      <c r="E211" s="5"/>
      <c r="F211" s="5"/>
      <c r="G211" s="5"/>
      <c r="H211" s="5"/>
      <c r="I211" s="5"/>
      <c r="J211" s="5"/>
    </row>
    <row r="212" spans="3:10" s="6" customFormat="1" x14ac:dyDescent="0.25">
      <c r="C212" s="74"/>
      <c r="E212" s="5"/>
      <c r="F212" s="5"/>
      <c r="G212" s="5"/>
      <c r="H212" s="5"/>
      <c r="I212" s="5"/>
      <c r="J212" s="5"/>
    </row>
    <row r="213" spans="3:10" s="6" customFormat="1" x14ac:dyDescent="0.25">
      <c r="C213" s="74"/>
      <c r="E213" s="5"/>
      <c r="F213" s="5"/>
      <c r="G213" s="5"/>
      <c r="H213" s="5"/>
      <c r="I213" s="5"/>
      <c r="J213" s="5"/>
    </row>
    <row r="214" spans="3:10" s="6" customFormat="1" x14ac:dyDescent="0.25">
      <c r="C214" s="74"/>
      <c r="E214" s="5"/>
      <c r="F214" s="5"/>
      <c r="G214" s="5"/>
      <c r="H214" s="5"/>
      <c r="I214" s="5"/>
      <c r="J214" s="5"/>
    </row>
    <row r="215" spans="3:10" s="6" customFormat="1" x14ac:dyDescent="0.25">
      <c r="C215" s="74"/>
      <c r="E215" s="5"/>
      <c r="F215" s="5"/>
      <c r="G215" s="5"/>
      <c r="H215" s="5"/>
      <c r="I215" s="5"/>
      <c r="J215" s="5"/>
    </row>
    <row r="216" spans="3:10" s="6" customFormat="1" x14ac:dyDescent="0.25">
      <c r="C216" s="74"/>
      <c r="E216" s="5"/>
      <c r="F216" s="5"/>
      <c r="G216" s="5"/>
      <c r="H216" s="5"/>
      <c r="I216" s="5"/>
      <c r="J216" s="5"/>
    </row>
    <row r="217" spans="3:10" s="6" customFormat="1" x14ac:dyDescent="0.25">
      <c r="C217" s="74"/>
      <c r="E217" s="5"/>
      <c r="F217" s="5"/>
      <c r="G217" s="5"/>
      <c r="H217" s="5"/>
      <c r="I217" s="5"/>
      <c r="J217" s="5"/>
    </row>
    <row r="218" spans="3:10" s="6" customFormat="1" x14ac:dyDescent="0.25">
      <c r="C218" s="74"/>
      <c r="E218" s="5"/>
      <c r="F218" s="5"/>
      <c r="G218" s="5"/>
      <c r="H218" s="5"/>
      <c r="I218" s="5"/>
      <c r="J218" s="5"/>
    </row>
    <row r="219" spans="3:10" s="6" customFormat="1" x14ac:dyDescent="0.25">
      <c r="C219" s="74"/>
      <c r="E219" s="5"/>
      <c r="F219" s="5"/>
      <c r="G219" s="5"/>
      <c r="H219" s="5"/>
      <c r="I219" s="5"/>
      <c r="J219" s="5"/>
    </row>
    <row r="220" spans="3:10" s="6" customFormat="1" x14ac:dyDescent="0.25">
      <c r="C220" s="74"/>
      <c r="E220" s="5"/>
      <c r="F220" s="5"/>
      <c r="G220" s="5"/>
      <c r="H220" s="5"/>
      <c r="I220" s="5"/>
      <c r="J220" s="5"/>
    </row>
    <row r="221" spans="3:10" s="6" customFormat="1" x14ac:dyDescent="0.25">
      <c r="C221" s="74"/>
      <c r="E221" s="5"/>
      <c r="F221" s="5"/>
      <c r="G221" s="5"/>
      <c r="H221" s="5"/>
      <c r="I221" s="5"/>
      <c r="J221" s="5"/>
    </row>
    <row r="222" spans="3:10" s="6" customFormat="1" x14ac:dyDescent="0.25">
      <c r="C222" s="74"/>
      <c r="E222" s="5"/>
      <c r="F222" s="5"/>
      <c r="G222" s="5"/>
      <c r="H222" s="5"/>
      <c r="I222" s="5"/>
      <c r="J222" s="5"/>
    </row>
    <row r="223" spans="3:10" s="6" customFormat="1" x14ac:dyDescent="0.25">
      <c r="C223" s="74"/>
      <c r="E223" s="5"/>
      <c r="F223" s="5"/>
      <c r="G223" s="5"/>
      <c r="H223" s="5"/>
      <c r="I223" s="5"/>
      <c r="J223" s="5"/>
    </row>
    <row r="224" spans="3:10" s="6" customFormat="1" x14ac:dyDescent="0.25">
      <c r="C224" s="74"/>
      <c r="E224" s="5"/>
      <c r="F224" s="5"/>
      <c r="G224" s="5"/>
      <c r="H224" s="5"/>
      <c r="I224" s="5"/>
      <c r="J224" s="5"/>
    </row>
    <row r="225" spans="3:10" s="6" customFormat="1" x14ac:dyDescent="0.25">
      <c r="C225" s="74"/>
      <c r="E225" s="5"/>
      <c r="F225" s="5"/>
      <c r="G225" s="5"/>
      <c r="H225" s="5"/>
      <c r="I225" s="5"/>
      <c r="J225" s="5"/>
    </row>
    <row r="226" spans="3:10" s="6" customFormat="1" x14ac:dyDescent="0.25">
      <c r="C226" s="74"/>
      <c r="E226" s="5"/>
      <c r="F226" s="5"/>
      <c r="G226" s="5"/>
      <c r="H226" s="5"/>
      <c r="I226" s="5"/>
      <c r="J226" s="5"/>
    </row>
    <row r="227" spans="3:10" s="6" customFormat="1" x14ac:dyDescent="0.25">
      <c r="C227" s="74"/>
      <c r="E227" s="5"/>
      <c r="F227" s="5"/>
      <c r="G227" s="5"/>
      <c r="H227" s="5"/>
      <c r="I227" s="5"/>
      <c r="J227" s="5"/>
    </row>
    <row r="228" spans="3:10" s="6" customFormat="1" x14ac:dyDescent="0.25">
      <c r="C228" s="74"/>
      <c r="E228" s="5"/>
      <c r="F228" s="5"/>
      <c r="G228" s="5"/>
      <c r="H228" s="5"/>
      <c r="I228" s="5"/>
      <c r="J228" s="5"/>
    </row>
    <row r="229" spans="3:10" s="6" customFormat="1" x14ac:dyDescent="0.25">
      <c r="C229" s="74"/>
      <c r="E229" s="5"/>
      <c r="F229" s="5"/>
      <c r="G229" s="5"/>
      <c r="H229" s="5"/>
      <c r="I229" s="5"/>
      <c r="J229" s="5"/>
    </row>
    <row r="230" spans="3:10" s="6" customFormat="1" x14ac:dyDescent="0.25">
      <c r="C230" s="74"/>
      <c r="E230" s="5"/>
      <c r="F230" s="5"/>
      <c r="G230" s="5"/>
      <c r="H230" s="5"/>
      <c r="I230" s="5"/>
      <c r="J230" s="5"/>
    </row>
    <row r="231" spans="3:10" s="6" customFormat="1" x14ac:dyDescent="0.25">
      <c r="C231" s="74"/>
      <c r="E231" s="5"/>
      <c r="F231" s="5"/>
      <c r="G231" s="5"/>
      <c r="H231" s="5"/>
      <c r="I231" s="5"/>
      <c r="J231" s="5"/>
    </row>
    <row r="232" spans="3:10" s="6" customFormat="1" x14ac:dyDescent="0.25">
      <c r="C232" s="74"/>
      <c r="E232" s="5"/>
      <c r="F232" s="5"/>
      <c r="G232" s="5"/>
      <c r="H232" s="5"/>
      <c r="I232" s="5"/>
      <c r="J232" s="5"/>
    </row>
    <row r="233" spans="3:10" s="6" customFormat="1" x14ac:dyDescent="0.25">
      <c r="C233" s="74"/>
      <c r="E233" s="5"/>
      <c r="F233" s="5"/>
      <c r="G233" s="5"/>
      <c r="H233" s="5"/>
      <c r="I233" s="5"/>
      <c r="J233" s="5"/>
    </row>
    <row r="234" spans="3:10" s="6" customFormat="1" x14ac:dyDescent="0.25">
      <c r="C234" s="74"/>
      <c r="E234" s="5"/>
      <c r="F234" s="5"/>
      <c r="G234" s="5"/>
      <c r="H234" s="5"/>
      <c r="I234" s="5"/>
      <c r="J234" s="5"/>
    </row>
    <row r="235" spans="3:10" s="6" customFormat="1" x14ac:dyDescent="0.25">
      <c r="C235" s="74"/>
      <c r="E235" s="5"/>
      <c r="F235" s="5"/>
      <c r="G235" s="5"/>
      <c r="H235" s="5"/>
      <c r="I235" s="5"/>
      <c r="J235" s="5"/>
    </row>
    <row r="236" spans="3:10" s="6" customFormat="1" x14ac:dyDescent="0.25">
      <c r="C236" s="74"/>
      <c r="E236" s="5"/>
      <c r="F236" s="5"/>
      <c r="G236" s="5"/>
      <c r="H236" s="5"/>
      <c r="I236" s="5"/>
      <c r="J236" s="5"/>
    </row>
    <row r="237" spans="3:10" s="6" customFormat="1" x14ac:dyDescent="0.25">
      <c r="C237" s="74"/>
      <c r="E237" s="5"/>
      <c r="F237" s="5"/>
      <c r="G237" s="5"/>
      <c r="H237" s="5"/>
      <c r="I237" s="5"/>
      <c r="J237" s="5"/>
    </row>
  </sheetData>
  <mergeCells count="11">
    <mergeCell ref="A123:J123"/>
    <mergeCell ref="A1:J1"/>
    <mergeCell ref="H2:J2"/>
    <mergeCell ref="A3:A4"/>
    <mergeCell ref="B3:C3"/>
    <mergeCell ref="D3:D4"/>
    <mergeCell ref="E3:E4"/>
    <mergeCell ref="F3:F4"/>
    <mergeCell ref="G3:G4"/>
    <mergeCell ref="H3:J3"/>
    <mergeCell ref="A122:C122"/>
  </mergeCells>
  <pageMargins left="0.70866141732283472" right="0.51181102362204722" top="0.74803149606299213" bottom="0.74803149606299213" header="0.31496062992125984" footer="0.31496062992125984"/>
  <pageSetup paperSize="9" scale="43" fitToHeight="0" orientation="landscape" horizontalDpi="1200" verticalDpi="1200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источников доходов</vt:lpstr>
      <vt:lpstr>'Реестр источников доходов'!Заголовки_для_печати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Яновская Ульяна Александровна</dc:creator>
  <cp:lastModifiedBy>Solovieva</cp:lastModifiedBy>
  <cp:lastPrinted>2018-11-16T05:49:26Z</cp:lastPrinted>
  <dcterms:created xsi:type="dcterms:W3CDTF">2017-10-02T11:02:05Z</dcterms:created>
  <dcterms:modified xsi:type="dcterms:W3CDTF">2018-11-16T06:02:12Z</dcterms:modified>
</cp:coreProperties>
</file>