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hmedovask\obshaya\Бюджет 2018-2020 гг\Изменения бюджета\изменения декабрь\"/>
    </mc:Choice>
  </mc:AlternateContent>
  <bookViews>
    <workbookView xWindow="0" yWindow="0" windowWidth="28800" windowHeight="12435"/>
  </bookViews>
  <sheets>
    <sheet name="2018" sheetId="21" r:id="rId1"/>
  </sheets>
  <definedNames>
    <definedName name="_xlnm.Print_Area" localSheetId="0">'2018'!$A$1:$E$723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1" i="21" l="1"/>
  <c r="E453" i="21"/>
  <c r="E644" i="21"/>
  <c r="E400" i="21"/>
  <c r="E360" i="21" l="1"/>
  <c r="E481" i="21" l="1"/>
  <c r="E422" i="21"/>
  <c r="E367" i="21" l="1"/>
  <c r="E442" i="21"/>
  <c r="E340" i="21"/>
  <c r="E290" i="21"/>
  <c r="E87" i="21" l="1"/>
  <c r="E709" i="21" l="1"/>
  <c r="E629" i="21"/>
  <c r="E573" i="21"/>
  <c r="E469" i="21" l="1"/>
  <c r="E335" i="21"/>
  <c r="E346" i="21"/>
  <c r="E270" i="21"/>
  <c r="E115" i="21"/>
  <c r="E595" i="21" l="1"/>
  <c r="E625" i="21"/>
  <c r="E406" i="21"/>
  <c r="E285" i="21"/>
  <c r="E274" i="21"/>
  <c r="E146" i="21" l="1"/>
  <c r="E331" i="21" l="1"/>
  <c r="E354" i="21" l="1"/>
  <c r="E326" i="21"/>
  <c r="E325" i="21" s="1"/>
  <c r="E292" i="21"/>
  <c r="E552" i="21" l="1"/>
  <c r="E384" i="21"/>
  <c r="E379" i="21"/>
  <c r="E297" i="21"/>
  <c r="E296" i="21" s="1"/>
  <c r="E11" i="21"/>
  <c r="E497" i="21" l="1"/>
  <c r="E495" i="21"/>
  <c r="E353" i="21"/>
  <c r="E321" i="21"/>
  <c r="E320" i="21" s="1"/>
  <c r="E541" i="21" l="1"/>
  <c r="E540" i="21" s="1"/>
  <c r="E708" i="21" l="1"/>
  <c r="E695" i="21" l="1"/>
  <c r="E692" i="21"/>
  <c r="E691" i="21" s="1"/>
  <c r="E679" i="21"/>
  <c r="E615" i="21"/>
  <c r="E608" i="21"/>
  <c r="E604" i="21"/>
  <c r="E599" i="21"/>
  <c r="E588" i="21"/>
  <c r="E584" i="21"/>
  <c r="E531" i="21"/>
  <c r="E530" i="21" s="1"/>
  <c r="E439" i="21"/>
  <c r="E399" i="21"/>
  <c r="E345" i="21"/>
  <c r="E301" i="21"/>
  <c r="E295" i="21" s="1"/>
  <c r="E281" i="21"/>
  <c r="E263" i="21"/>
  <c r="E190" i="21"/>
  <c r="E175" i="21"/>
  <c r="E172" i="21"/>
  <c r="E171" i="21" s="1"/>
  <c r="E167" i="21"/>
  <c r="E166" i="21" s="1"/>
  <c r="E150" i="21"/>
  <c r="E138" i="21"/>
  <c r="E130" i="21"/>
  <c r="E123" i="21"/>
  <c r="E92" i="21"/>
  <c r="E83" i="21"/>
  <c r="E67" i="21"/>
  <c r="E603" i="21" l="1"/>
  <c r="E583" i="21"/>
  <c r="E122" i="21"/>
  <c r="E189" i="21"/>
  <c r="E330" i="21"/>
  <c r="E551" i="21"/>
  <c r="E366" i="21"/>
  <c r="E405" i="21"/>
  <c r="E383" i="21"/>
  <c r="E628" i="21"/>
  <c r="E280" i="21"/>
  <c r="E438" i="21"/>
  <c r="E82" i="21"/>
  <c r="E10" i="21"/>
  <c r="E319" i="21" l="1"/>
  <c r="E188" i="21"/>
  <c r="E550" i="21"/>
  <c r="E9" i="21"/>
  <c r="E723" i="21" l="1"/>
</calcChain>
</file>

<file path=xl/sharedStrings.xml><?xml version="1.0" encoding="utf-8"?>
<sst xmlns="http://schemas.openxmlformats.org/spreadsheetml/2006/main" count="1136" uniqueCount="581">
  <si>
    <t>Наименование расходов</t>
  </si>
  <si>
    <t>Целевая статья</t>
  </si>
  <si>
    <t>Вид расхода</t>
  </si>
  <si>
    <t>ГРБС</t>
  </si>
  <si>
    <t>2018 год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</si>
  <si>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</si>
  <si>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</si>
  <si>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</si>
  <si>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</si>
  <si>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</si>
  <si>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</si>
  <si>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</si>
  <si>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</si>
  <si>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</si>
  <si>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</si>
  <si>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</si>
  <si>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</si>
  <si>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</si>
  <si>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Охрана семьи и детства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</si>
  <si>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</si>
  <si>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</si>
  <si>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</si>
  <si>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</si>
  <si>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</si>
  <si>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</si>
  <si>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</si>
  <si>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</si>
  <si>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</si>
  <si>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</si>
  <si>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</si>
  <si>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</si>
  <si>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</si>
  <si>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</si>
  <si>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</si>
  <si>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</si>
  <si>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</si>
  <si>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</si>
  <si>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</si>
  <si>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</si>
  <si>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</si>
  <si>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</si>
  <si>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</si>
  <si>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</si>
  <si>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</si>
  <si>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</si>
  <si>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</si>
  <si>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</si>
  <si>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</si>
  <si>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</si>
  <si>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</si>
  <si>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</si>
  <si>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</si>
  <si>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</si>
  <si>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</si>
  <si>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</si>
  <si>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Обеспечение условий для реализации творческого, научного интеллектуального потенциала молодежи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</si>
  <si>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</si>
  <si>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</si>
  <si>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</si>
  <si>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</si>
  <si>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</si>
  <si>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</si>
  <si>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</si>
  <si>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</si>
  <si>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</si>
  <si>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</si>
  <si>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</si>
  <si>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</si>
  <si>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>01.2.04.85300</t>
  </si>
  <si>
    <t xml:space="preserve">01.3.00.00000 </t>
  </si>
  <si>
    <t xml:space="preserve"> </t>
  </si>
  <si>
    <t>Совершенствование методического и информационного обеспечения системы патриотического воспитания детей, подростков и молодежи</t>
  </si>
  <si>
    <t>01.3.02.00000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</si>
  <si>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</si>
  <si>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</si>
  <si>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</si>
  <si>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</si>
  <si>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</si>
  <si>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</si>
  <si>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</si>
  <si>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</si>
  <si>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</si>
  <si>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</si>
  <si>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</si>
  <si>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</si>
  <si>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</si>
  <si>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</si>
  <si>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</si>
  <si>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</si>
  <si>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</si>
  <si>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</si>
  <si>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</si>
  <si>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</si>
  <si>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</si>
  <si>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</si>
  <si>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</si>
  <si>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</si>
  <si>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</si>
  <si>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</si>
  <si>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</si>
  <si>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</si>
  <si>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</si>
  <si>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</si>
  <si>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</si>
  <si>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</si>
  <si>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</si>
  <si>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</si>
  <si>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</si>
  <si>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</si>
  <si>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</si>
  <si>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</si>
  <si>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</si>
  <si>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</si>
  <si>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</si>
  <si>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</si>
  <si>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</si>
  <si>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</si>
  <si>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</si>
  <si>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</si>
  <si>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</si>
  <si>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</si>
  <si>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</si>
  <si>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</si>
  <si>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</si>
  <si>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</si>
  <si>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</si>
  <si>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</si>
  <si>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</si>
  <si>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</si>
  <si>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</si>
  <si>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</si>
  <si>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</si>
  <si>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</si>
  <si>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</si>
  <si>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</si>
  <si>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</si>
  <si>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Повышение социальной активности пожилых граждан</t>
  </si>
  <si>
    <t>02.2.03.00000</t>
  </si>
  <si>
    <t>02.2.03.85900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</si>
  <si>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</si>
  <si>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</si>
  <si>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</si>
  <si>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</si>
  <si>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</si>
  <si>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</si>
  <si>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</si>
  <si>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</si>
  <si>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</si>
  <si>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</si>
  <si>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</si>
  <si>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</si>
  <si>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</si>
  <si>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</si>
  <si>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</si>
  <si>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</si>
  <si>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</si>
  <si>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</si>
  <si>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</si>
  <si>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</si>
  <si>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</si>
  <si>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</si>
  <si>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</si>
  <si>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Устранение социальной разобщенности инвалидов и граждан, не являющихся инвалидами</t>
  </si>
  <si>
    <t>02.5.03.00000</t>
  </si>
  <si>
    <t>02.5.03.86000</t>
  </si>
  <si>
    <t>ГЦП « Поддержка социально ориентированных некоммерческих организаций в г.Переславле-Залесском» на 2015-2018 годы"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</si>
  <si>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</si>
  <si>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</si>
  <si>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</si>
  <si>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</si>
  <si>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</si>
  <si>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</si>
  <si>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</si>
  <si>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</si>
  <si>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</si>
  <si>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</si>
  <si>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</si>
  <si>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</si>
  <si>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Муниципальная поддержка молодых семей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</si>
  <si>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</si>
  <si>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</si>
  <si>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</si>
  <si>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</si>
  <si>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</si>
  <si>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</si>
  <si>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</si>
  <si>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</si>
  <si>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</si>
  <si>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</si>
  <si>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04.1.02.00000</t>
  </si>
  <si>
    <t>04.1.02.84300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</si>
  <si>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</si>
  <si>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</si>
  <si>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</si>
  <si>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Создание условий для надежного обеспечения общественного порядка и безопасности в городе для неотвратимости наступления ответственности за совершенные преступления и правонарушения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</si>
  <si>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</si>
  <si>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</si>
  <si>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</si>
  <si>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</si>
  <si>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</si>
  <si>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</si>
  <si>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</si>
  <si>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</si>
  <si>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</si>
  <si>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</si>
  <si>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</si>
  <si>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</si>
  <si>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</si>
  <si>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</si>
  <si>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</si>
  <si>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</si>
  <si>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</si>
  <si>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</si>
  <si>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</si>
  <si>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</si>
  <si>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</si>
  <si>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</si>
  <si>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</si>
  <si>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</si>
  <si>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</si>
  <si>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</si>
  <si>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</si>
  <si>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04.3.02.84400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</si>
  <si>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</si>
  <si>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04.3.03.00000</t>
  </si>
  <si>
    <t>04.3.03.84400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</si>
  <si>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</si>
  <si>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</si>
  <si>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</si>
  <si>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</si>
  <si>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</si>
  <si>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</si>
  <si>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</si>
  <si>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</si>
  <si>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</si>
  <si>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</si>
  <si>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</si>
  <si>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</si>
  <si>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</si>
  <si>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</si>
  <si>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</si>
  <si>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</si>
  <si>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</si>
  <si>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</si>
  <si>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Информационная и издательская деятельность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</si>
  <si>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</si>
  <si>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</si>
  <si>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</si>
  <si>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</si>
  <si>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</si>
  <si>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</si>
  <si>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</si>
  <si>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</si>
  <si>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</si>
  <si>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</si>
  <si>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</si>
  <si>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</si>
  <si>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</si>
  <si>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</si>
  <si>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</si>
  <si>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</si>
  <si>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</si>
  <si>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</si>
  <si>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</si>
  <si>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</si>
  <si>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</si>
  <si>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</si>
  <si>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</si>
  <si>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</si>
  <si>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</si>
  <si>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</si>
  <si>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</si>
  <si>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</si>
  <si>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</si>
  <si>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</si>
  <si>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</si>
  <si>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</si>
  <si>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</si>
  <si>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</si>
  <si>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</si>
  <si>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Развитие кадрового потенциала сферы физической культуры и спорта</t>
  </si>
  <si>
    <t>05.3.04.00000</t>
  </si>
  <si>
    <t>05.3.04.84200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</si>
  <si>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</si>
  <si>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</si>
  <si>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</si>
  <si>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</si>
  <si>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</si>
  <si>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</si>
  <si>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06.1.02.84900</t>
  </si>
  <si>
    <t>Развитие системы теплоснабжения</t>
  </si>
  <si>
    <t>06.1.03.00000</t>
  </si>
  <si>
    <t>06.1.03.84900</t>
  </si>
  <si>
    <t>06.2.00.00000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</si>
  <si>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</si>
  <si>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</si>
  <si>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</si>
  <si>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</si>
  <si>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</si>
  <si>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</si>
  <si>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</si>
  <si>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</si>
  <si>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</si>
  <si>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</si>
  <si>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</si>
  <si>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</si>
  <si>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</si>
  <si>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</si>
  <si>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</si>
  <si>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</si>
  <si>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</si>
  <si>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</si>
  <si>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</si>
  <si>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</si>
  <si>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ГЦП "Охрана окружающей среды в г. Переславле-Залесском" на 2015-2017 годы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</si>
  <si>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</si>
  <si>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</si>
  <si>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</si>
  <si>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</si>
  <si>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</si>
  <si>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</si>
  <si>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</si>
  <si>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</si>
  <si>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</si>
  <si>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</si>
  <si>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</si>
  <si>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</si>
  <si>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</si>
  <si>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Создание благоприятных, комортных и безопасных условий в зонах культурного отдыха горожан и гостей города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</si>
  <si>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</si>
  <si>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</si>
  <si>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</si>
  <si>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</si>
  <si>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</si>
  <si>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</si>
  <si>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</si>
  <si>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</si>
  <si>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</si>
  <si>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</si>
  <si>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</si>
  <si>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</si>
  <si>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</si>
  <si>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Организация работы по обеспечению деятельности администрации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</si>
  <si>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</si>
  <si>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</si>
  <si>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</si>
  <si>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</si>
  <si>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</si>
  <si>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</si>
  <si>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</si>
  <si>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</si>
  <si>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</si>
  <si>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</si>
  <si>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</si>
  <si>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</si>
  <si>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</si>
  <si>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</si>
  <si>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</si>
  <si>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</si>
  <si>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</si>
  <si>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</si>
  <si>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</si>
  <si>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</si>
  <si>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</si>
  <si>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</si>
  <si>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</si>
  <si>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</si>
  <si>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</si>
  <si>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</si>
  <si>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</si>
  <si>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</si>
  <si>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</si>
  <si>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</si>
  <si>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</si>
  <si>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</si>
  <si>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</si>
  <si>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</si>
  <si>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</si>
  <si>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</si>
  <si>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</si>
  <si>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</si>
  <si>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</si>
  <si>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</si>
  <si>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</si>
  <si>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</si>
  <si>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</si>
  <si>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</si>
  <si>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</si>
  <si>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</si>
  <si>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</si>
  <si>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</si>
  <si>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</si>
  <si>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</si>
  <si>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</si>
  <si>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</si>
  <si>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</si>
  <si>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</si>
  <si>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</si>
  <si>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</si>
  <si>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</si>
  <si>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</si>
  <si>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01.2.03.85300</t>
  </si>
  <si>
    <t>01.3.02.84700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</si>
  <si>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</si>
  <si>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</si>
  <si>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</si>
  <si>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</si>
  <si>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</si>
  <si>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</si>
  <si>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</si>
  <si>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</si>
  <si>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организациям,  ремонгы в садах
</t>
  </si>
  <si>
    <t>Предоставление субсидий бюджетным, автономным учреждениям и иным некоммерческим организациям  МЗ Молодежный центр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</si>
  <si>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</si>
  <si>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</si>
  <si>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</si>
  <si>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</si>
  <si>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</si>
  <si>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</si>
  <si>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</si>
  <si>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</si>
  <si>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</si>
  <si>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</si>
  <si>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</si>
  <si>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</si>
  <si>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</si>
  <si>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</si>
  <si>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</si>
  <si>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</si>
  <si>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"Гармонизация межнациональных отношений в городе Переславле-Залесском" на 2018-2020 годы</t>
  </si>
  <si>
    <t>Энергоэффективность в жилищном фонде</t>
  </si>
  <si>
    <t>09.1.03.00000</t>
  </si>
  <si>
    <t>09.1.03.84600</t>
  </si>
  <si>
    <t xml:space="preserve">Социальное обеспечение и иные выплаты населению 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</si>
  <si>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</si>
  <si>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</si>
  <si>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</si>
  <si>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</si>
  <si>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</si>
  <si>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</si>
  <si>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</si>
  <si>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Муниципальная программа "Обеспечение функционирования и развития муниципальной службы в городе Переславле-Залесском"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</si>
  <si>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</si>
  <si>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г.Переславля-Залесского на 2016-2018 годы"</t>
  </si>
  <si>
    <t>Муниципальная программа "Развитие дорожного хозяйства в г. Переславле-Залесском"</t>
  </si>
  <si>
    <t xml:space="preserve"> ГЦП "Развитие туризма и отдыха в городе Переславле-Залесском на 2016-2018 годы"</t>
  </si>
  <si>
    <t xml:space="preserve">  Расходы бюджета городского округа города Переславля-Залесского  по ведомственной структуре расходов на 2018 год 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</si>
  <si>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</si>
  <si>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</si>
  <si>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</si>
  <si>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</si>
  <si>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</si>
  <si>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</si>
  <si>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Мероприятия в сфере культуры </t>
  </si>
  <si>
    <t xml:space="preserve">Управление финансов Администрации г.Переславля - Залесского </t>
  </si>
  <si>
    <t>ИТОГО</t>
  </si>
  <si>
    <t xml:space="preserve"> Муниципальная программа "Социальная поддержка населения г. Переславля-Залесского"</t>
  </si>
  <si>
    <t xml:space="preserve"> ГЦП "Обеспечение отдыха и оздоровления  детей  города Переславля-Залесского в каникулярный период на 2017-2019 годы"</t>
  </si>
  <si>
    <t>Иные бюджетные аасигнования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</si>
  <si>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</si>
  <si>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</si>
  <si>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</si>
  <si>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</si>
  <si>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доступным и комфортным жильем населения города Переславля-Залесского"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</si>
  <si>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</si>
  <si>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ГЦП "Развитие градостроительной документации г.Переславля-Залесского" на 2016-2018 годы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</si>
  <si>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</si>
  <si>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Муниципальная программа "Формирование современной городской среды на территории города Переславля-Залесского"</t>
  </si>
  <si>
    <t>ВЦП "Развитие культуры и искусства в г.Переславле-Залесском  на 2017-2019 годы"</t>
  </si>
  <si>
    <t>ГЦП "Сохранность автомобильных дорог города Переславля-Залесского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</si>
  <si>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</si>
  <si>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</si>
  <si>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05.3.01.84200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</si>
  <si>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</si>
  <si>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Дотация на реализацию мероприятий, направляемых на социально-экономическое развитие муниципальных образований</t>
  </si>
  <si>
    <t>36.3.01.73260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</si>
  <si>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</si>
  <si>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</si>
  <si>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</si>
  <si>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</si>
  <si>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Софинансирование местного бюджета на проведение капитального ремонта муниципальных учреждений культуры</t>
  </si>
  <si>
    <t>05.2.04.L1690</t>
  </si>
  <si>
    <t>11.4.06.00000</t>
  </si>
  <si>
    <t>11.4.06.86600</t>
  </si>
  <si>
    <t>11.4.07.00000</t>
  </si>
  <si>
    <t>11.4.07.86600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</si>
  <si>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</si>
  <si>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Средства, необходимые для организации мониторинга диспетчеризации ЖКХ</t>
  </si>
  <si>
    <t>05.1.10.54850</t>
  </si>
  <si>
    <t>08.1.02.L2150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</si>
  <si>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</si>
  <si>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</si>
  <si>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>Субсидия на повышение оплаты труда учреждений в сфере культуры</t>
  </si>
  <si>
    <t>11.1.09.75900</t>
  </si>
  <si>
    <t>Софинансирование местного бюджета на развитие малого и среднего предпринимательства (расходные обязательства, неисполненные в отчетном финансовом году)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</si>
  <si>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</si>
  <si>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</si>
  <si>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</si>
  <si>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 xml:space="preserve">от              2018 № 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</si>
  <si>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</si>
  <si>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</si>
  <si>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</si>
  <si>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</si>
  <si>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</si>
  <si>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39.3.02.75870</t>
  </si>
  <si>
    <t>Разработка проектов планирования и проектов межевания территории</t>
  </si>
  <si>
    <t>Мероприятия по развитию градостроительной документации</t>
  </si>
  <si>
    <t>06.2.02.00000</t>
  </si>
  <si>
    <t>06.2.02.86800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</si>
  <si>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</si>
  <si>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</si>
  <si>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обеспечение трудоустройства несовершеннолетних граждан на временные рабочие места</t>
  </si>
  <si>
    <t>Софинансирование местного бюджета на обеспечение трудоустройства  несовершеннолетних граждан на временные рабочие места</t>
  </si>
  <si>
    <t>01.2.03.L6150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</si>
  <si>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</si>
  <si>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</si>
  <si>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</si>
  <si>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02.5.04.76150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</si>
  <si>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</si>
  <si>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</si>
  <si>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</si>
  <si>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06.1.01.84900</t>
  </si>
  <si>
    <t>06.1.01.00000</t>
  </si>
  <si>
    <t>Развитие системы водоснабжения</t>
  </si>
  <si>
    <t>Формирование функциональных и технических требований к аппаратно-программному комплексу "Безопасный город" муниципального образования. Разработка технического проекта</t>
  </si>
  <si>
    <t>11.4.02.00000</t>
  </si>
  <si>
    <t>11.4.02.86600</t>
  </si>
  <si>
    <t>04.4.00.00000</t>
  </si>
  <si>
    <t>Субсидия социально ориентированным некоммерческим организациям на конкурсной основе</t>
  </si>
  <si>
    <t>22.8.04.73140</t>
  </si>
  <si>
    <t>Субсидия на формирование современной городской среды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</si>
  <si>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</si>
  <si>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</si>
  <si>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</si>
  <si>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</si>
  <si>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</si>
  <si>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Обустройство ливневой канализации</t>
  </si>
  <si>
    <t>10.2.04.00000</t>
  </si>
  <si>
    <t>10.2.04.86700</t>
  </si>
  <si>
    <t>Обеспечение безопасности на водных объектах города</t>
  </si>
  <si>
    <t>11.4.08.00000</t>
  </si>
  <si>
    <t>11.4.08.86600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</si>
  <si>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</si>
  <si>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Реализация мероприятий в рамках проекта "Город без границ"</t>
  </si>
  <si>
    <t>02.5.04.00000</t>
  </si>
  <si>
    <t>02.5.04.86000</t>
  </si>
  <si>
    <t>04.2.01.84500</t>
  </si>
  <si>
    <t>04.2.02.84500</t>
  </si>
  <si>
    <t>Субсидия на государственную поддержку молодых семей Ярославской области в приобретении (строительстве) жилья</t>
  </si>
  <si>
    <t>06.1.01.L5550</t>
  </si>
  <si>
    <t>02.6.01.74880</t>
  </si>
  <si>
    <t>Субсидия на реализацию мероприятий патриотического воспитания молодежи Ярославской области</t>
  </si>
  <si>
    <t>11.3.01.71750</t>
  </si>
  <si>
    <t>Реализация мероприятий по созданию условий для развития инфраструктуры досуга и отдыха на территории муниципальных образований области</t>
  </si>
  <si>
    <t>12.2.03.L5800</t>
  </si>
  <si>
    <t>Софинансирование местного бюджета к субсидии на реализацию мероприятий по информационному обеспечению муниципальных закупок</t>
  </si>
  <si>
    <t>36.6.01.75800</t>
  </si>
  <si>
    <t>Субсидия на реализацию мероприятий по информационному обеспечению муниципальных закупок</t>
  </si>
  <si>
    <t>Мероприятия в области коммунального хозяйства</t>
  </si>
  <si>
    <t>60.0.00.80170</t>
  </si>
  <si>
    <t xml:space="preserve">Иные бюджетные ассигнования                                                   </t>
  </si>
  <si>
    <t>Резервные фонды исполнительных органов государственной власти субъектов РФ</t>
  </si>
  <si>
    <t>50.0.00.80120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</si>
  <si>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</si>
  <si>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05.1.11.71230</t>
  </si>
  <si>
    <t>Дотация на реализацию мероприятий, направляемых на социально-экономическое развитие МО</t>
  </si>
  <si>
    <t>Субсидия на поддержку отрасли культуры (комплектование)</t>
  </si>
  <si>
    <t>03.1.01.53860</t>
  </si>
  <si>
    <t>Субвенция на выплату пособий женщинам, вставшим на учет в ранние сроки беременности, уволенным в связи с ликвидацией организации</t>
  </si>
  <si>
    <t>03.1.01.53870</t>
  </si>
  <si>
    <t>Субвенция на выплату пособия по беременности и родам женщинам,  уволенным в связи с ликвидацией организации</t>
  </si>
  <si>
    <t>05.1.03.L4970</t>
  </si>
  <si>
    <t>05.1.01.L4970</t>
  </si>
  <si>
    <t>06.3.01.53110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</si>
  <si>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</si>
  <si>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13.1.01.85550</t>
  </si>
  <si>
    <t>13.1.02.85550</t>
  </si>
  <si>
    <t>11.1.03.L5190</t>
  </si>
  <si>
    <t>Субвенция на компенсацию отдельным категориям граждан оплаты взноса на капитальный ремонт общего имущества в многоквартирном домов за счет средств областного бюджета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</si>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</sst>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00"/>
    <numFmt numFmtId="166" formatCode="0.0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88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/>
    <xf numFmtId="164" fontId="3" fillId="2" borderId="1" xfId="1" applyNumberFormat="1" applyFont="1" applyFill="1" applyBorder="1"/>
    <xf numFmtId="165" fontId="9" fillId="2" borderId="1" xfId="1" applyNumberFormat="1" applyFont="1" applyFill="1" applyBorder="1" applyAlignment="1" applyProtection="1">
      <alignment horizontal="left" wrapText="1"/>
      <protection hidden="1"/>
    </xf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wrapText="1"/>
      <protection hidden="1"/>
    </xf>
    <xf numFmtId="165" fontId="5" fillId="2" borderId="3" xfId="1" applyNumberFormat="1" applyFont="1" applyFill="1" applyBorder="1" applyAlignment="1" applyProtection="1">
      <alignment horizontal="left" vertical="top" wrapText="1"/>
      <protection hidden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49" fontId="9" fillId="2" borderId="3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165" fontId="15" fillId="2" borderId="1" xfId="1" applyNumberFormat="1" applyFont="1" applyFill="1" applyBorder="1" applyAlignment="1" applyProtection="1">
      <alignment horizontal="left" wrapText="1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0" fontId="11" fillId="2" borderId="1" xfId="0" applyFont="1" applyFill="1" applyBorder="1" applyAlignment="1">
      <alignment vertical="center" wrapText="1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165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49" fontId="7" fillId="2" borderId="1" xfId="1" applyNumberFormat="1" applyFont="1" applyFill="1" applyBorder="1" applyAlignment="1">
      <alignment horizontal="center"/>
    </xf>
    <xf numFmtId="165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5" fontId="5" fillId="2" borderId="7" xfId="1" applyNumberFormat="1" applyFont="1" applyFill="1" applyBorder="1" applyAlignment="1" applyProtection="1">
      <alignment horizontal="center"/>
      <protection hidden="1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165" fontId="8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5" fontId="15" fillId="2" borderId="1" xfId="1" applyNumberFormat="1" applyFont="1" applyFill="1" applyBorder="1" applyAlignment="1" applyProtection="1">
      <alignment wrapText="1"/>
      <protection hidden="1"/>
    </xf>
    <xf numFmtId="164" fontId="19" fillId="2" borderId="1" xfId="0" applyNumberFormat="1" applyFont="1" applyFill="1" applyBorder="1"/>
    <xf numFmtId="165" fontId="20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164" fontId="6" fillId="2" borderId="1" xfId="1" applyNumberFormat="1" applyFont="1" applyFill="1" applyBorder="1" applyAlignment="1">
      <alignment vertical="center"/>
    </xf>
    <xf numFmtId="165" fontId="21" fillId="2" borderId="1" xfId="1" applyNumberFormat="1" applyFont="1" applyFill="1" applyBorder="1" applyAlignment="1" applyProtection="1">
      <alignment wrapText="1"/>
      <protection hidden="1"/>
    </xf>
    <xf numFmtId="49" fontId="21" fillId="2" borderId="1" xfId="1" applyNumberFormat="1" applyFont="1" applyFill="1" applyBorder="1" applyAlignment="1">
      <alignment horizontal="center"/>
    </xf>
    <xf numFmtId="0" fontId="21" fillId="2" borderId="1" xfId="1" applyNumberFormat="1" applyFont="1" applyFill="1" applyBorder="1" applyAlignment="1" applyProtection="1">
      <alignment horizontal="left" vertical="top" wrapText="1"/>
      <protection hidden="1"/>
    </xf>
    <xf numFmtId="0" fontId="21" fillId="2" borderId="1" xfId="1" applyNumberFormat="1" applyFont="1" applyFill="1" applyBorder="1" applyAlignment="1" applyProtection="1">
      <alignment horizontal="center" vertical="center"/>
      <protection hidden="1"/>
    </xf>
    <xf numFmtId="164" fontId="23" fillId="2" borderId="1" xfId="1" applyNumberFormat="1" applyFont="1" applyFill="1" applyBorder="1"/>
    <xf numFmtId="0" fontId="21" fillId="2" borderId="1" xfId="1" applyFont="1" applyFill="1" applyBorder="1" applyAlignment="1">
      <alignment horizontal="center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165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24" fillId="2" borderId="1" xfId="1" applyNumberFormat="1" applyFont="1" applyFill="1" applyBorder="1" applyAlignment="1" applyProtection="1">
      <alignment horizontal="center"/>
      <protection hidden="1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0" fontId="9" fillId="2" borderId="11" xfId="0" applyFont="1" applyFill="1" applyBorder="1" applyAlignment="1">
      <alignment horizontal="right" wrapText="1"/>
    </xf>
    <xf numFmtId="164" fontId="0" fillId="2" borderId="1" xfId="0" applyNumberFormat="1" applyFill="1" applyBorder="1"/>
    <xf numFmtId="164" fontId="0" fillId="2" borderId="1" xfId="0" applyNumberFormat="1" applyFill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0" xfId="0" applyFont="1" applyFill="1"/>
    <xf numFmtId="0" fontId="14" fillId="2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0" fillId="2" borderId="0" xfId="0" applyFont="1" applyFill="1" applyAlignment="1">
      <alignment wrapText="1"/>
    </xf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left" vertical="center" wrapText="1"/>
    </xf>
    <xf numFmtId="0" fontId="3" fillId="2" borderId="0" xfId="1" applyFont="1" applyFill="1" applyBorder="1"/>
    <xf numFmtId="165" fontId="12" fillId="2" borderId="1" xfId="1" applyNumberFormat="1" applyFont="1" applyFill="1" applyBorder="1" applyAlignment="1" applyProtection="1">
      <alignment wrapText="1"/>
      <protection hidden="1"/>
    </xf>
    <xf numFmtId="0" fontId="7" fillId="2" borderId="1" xfId="1" applyFont="1" applyFill="1" applyBorder="1"/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164" fontId="17" fillId="2" borderId="1" xfId="0" applyNumberFormat="1" applyFont="1" applyFill="1" applyBorder="1"/>
    <xf numFmtId="164" fontId="3" fillId="2" borderId="1" xfId="0" applyNumberFormat="1" applyFont="1" applyFill="1" applyBorder="1"/>
    <xf numFmtId="0" fontId="9" fillId="2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5" fontId="21" fillId="2" borderId="1" xfId="1" applyNumberFormat="1" applyFont="1" applyFill="1" applyBorder="1" applyAlignment="1" applyProtection="1">
      <alignment horizontal="left" wrapText="1"/>
      <protection hidden="1"/>
    </xf>
    <xf numFmtId="165" fontId="23" fillId="2" borderId="1" xfId="1" applyNumberFormat="1" applyFont="1" applyFill="1" applyBorder="1" applyAlignment="1" applyProtection="1">
      <alignment horizontal="left" wrapText="1"/>
      <protection hidden="1"/>
    </xf>
    <xf numFmtId="164" fontId="5" fillId="2" borderId="1" xfId="1" applyNumberFormat="1" applyFont="1" applyFill="1" applyBorder="1"/>
    <xf numFmtId="0" fontId="21" fillId="2" borderId="1" xfId="1" applyFont="1" applyFill="1" applyBorder="1" applyAlignment="1">
      <alignment wrapText="1"/>
    </xf>
    <xf numFmtId="165" fontId="3" fillId="2" borderId="5" xfId="1" applyNumberFormat="1" applyFont="1" applyFill="1" applyBorder="1" applyAlignment="1" applyProtection="1">
      <alignment horizontal="center" vertical="center"/>
      <protection hidden="1"/>
    </xf>
    <xf numFmtId="0" fontId="27" fillId="2" borderId="1" xfId="0" applyFont="1" applyFill="1" applyBorder="1" applyAlignment="1">
      <alignment wrapText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7" xfId="1" applyNumberFormat="1" applyFont="1" applyFill="1" applyBorder="1" applyAlignment="1" applyProtection="1">
      <alignment horizontal="center"/>
      <protection hidden="1"/>
    </xf>
    <xf numFmtId="164" fontId="6" fillId="2" borderId="2" xfId="1" applyNumberFormat="1" applyFont="1" applyFill="1" applyBorder="1"/>
    <xf numFmtId="0" fontId="15" fillId="2" borderId="1" xfId="1" applyFont="1" applyFill="1" applyBorder="1"/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/>
    </xf>
    <xf numFmtId="164" fontId="28" fillId="2" borderId="1" xfId="0" applyNumberFormat="1" applyFont="1" applyFill="1" applyBorder="1"/>
    <xf numFmtId="164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0" fontId="27" fillId="2" borderId="9" xfId="0" applyFont="1" applyFill="1" applyBorder="1" applyAlignment="1">
      <alignment wrapText="1"/>
    </xf>
    <xf numFmtId="165" fontId="5" fillId="2" borderId="4" xfId="1" applyNumberFormat="1" applyFont="1" applyFill="1" applyBorder="1" applyAlignment="1" applyProtection="1">
      <alignment horizontal="center" vertical="center"/>
      <protection hidden="1"/>
    </xf>
    <xf numFmtId="0" fontId="17" fillId="2" borderId="5" xfId="0" applyFont="1" applyFill="1" applyBorder="1" applyAlignment="1">
      <alignment horizontal="center"/>
    </xf>
    <xf numFmtId="0" fontId="9" fillId="2" borderId="1" xfId="1" applyFont="1" applyFill="1" applyBorder="1" applyAlignment="1">
      <alignment horizontal="center"/>
    </xf>
    <xf numFmtId="0" fontId="12" fillId="2" borderId="0" xfId="1" applyFont="1" applyFill="1"/>
    <xf numFmtId="164" fontId="17" fillId="2" borderId="1" xfId="0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center" vertical="center"/>
      <protection hidden="1"/>
    </xf>
    <xf numFmtId="165" fontId="3" fillId="2" borderId="1" xfId="1" applyNumberFormat="1" applyFont="1" applyFill="1" applyBorder="1" applyAlignment="1" applyProtection="1">
      <alignment wrapText="1"/>
      <protection hidden="1"/>
    </xf>
    <xf numFmtId="0" fontId="12" fillId="2" borderId="1" xfId="1" applyFont="1" applyFill="1" applyBorder="1"/>
    <xf numFmtId="0" fontId="12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wrapText="1"/>
    </xf>
    <xf numFmtId="0" fontId="9" fillId="2" borderId="1" xfId="1" applyFont="1" applyFill="1" applyBorder="1" applyAlignment="1">
      <alignment wrapText="1"/>
    </xf>
    <xf numFmtId="164" fontId="3" fillId="2" borderId="0" xfId="1" applyNumberFormat="1" applyFont="1" applyFill="1"/>
    <xf numFmtId="166" fontId="3" fillId="2" borderId="0" xfId="1" applyNumberFormat="1" applyFont="1" applyFill="1"/>
    <xf numFmtId="0" fontId="11" fillId="2" borderId="5" xfId="0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164" fontId="16" fillId="2" borderId="1" xfId="0" applyNumberFormat="1" applyFont="1" applyFill="1" applyBorder="1"/>
    <xf numFmtId="164" fontId="3" fillId="2" borderId="1" xfId="1" applyNumberFormat="1" applyFont="1" applyFill="1" applyBorder="1" applyAlignment="1">
      <alignment vertical="center"/>
    </xf>
    <xf numFmtId="164" fontId="3" fillId="2" borderId="8" xfId="1" applyNumberFormat="1" applyFont="1" applyFill="1" applyBorder="1" applyAlignment="1">
      <alignment horizontal="center"/>
    </xf>
    <xf numFmtId="49" fontId="21" fillId="2" borderId="2" xfId="1" applyNumberFormat="1" applyFont="1" applyFill="1" applyBorder="1" applyAlignment="1" applyProtection="1">
      <alignment horizontal="center"/>
      <protection hidden="1"/>
    </xf>
    <xf numFmtId="165" fontId="21" fillId="2" borderId="5" xfId="1" applyNumberFormat="1" applyFont="1" applyFill="1" applyBorder="1" applyAlignment="1" applyProtection="1">
      <alignment horizontal="center"/>
      <protection hidden="1"/>
    </xf>
    <xf numFmtId="0" fontId="25" fillId="2" borderId="10" xfId="0" applyFont="1" applyFill="1" applyBorder="1" applyAlignment="1">
      <alignment horizontal="left" wrapText="1"/>
    </xf>
    <xf numFmtId="165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horizontal="left" wrapText="1"/>
    </xf>
    <xf numFmtId="0" fontId="10" fillId="2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165" fontId="23" fillId="2" borderId="1" xfId="1" applyNumberFormat="1" applyFont="1" applyFill="1" applyBorder="1" applyAlignment="1" applyProtection="1">
      <alignment vertical="center" wrapText="1"/>
      <protection hidden="1"/>
    </xf>
    <xf numFmtId="49" fontId="21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center" vertical="center"/>
    </xf>
    <xf numFmtId="165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0" applyFont="1" applyFill="1" applyBorder="1" applyAlignment="1">
      <alignment horizontal="left" wrapText="1"/>
    </xf>
    <xf numFmtId="0" fontId="3" fillId="2" borderId="2" xfId="1" applyFont="1" applyFill="1" applyBorder="1"/>
    <xf numFmtId="165" fontId="3" fillId="2" borderId="1" xfId="1" applyNumberFormat="1" applyFont="1" applyFill="1" applyBorder="1" applyAlignment="1" applyProtection="1">
      <alignment horizontal="left" wrapText="1"/>
      <protection hidden="1"/>
    </xf>
    <xf numFmtId="0" fontId="4" fillId="2" borderId="0" xfId="1" applyFont="1" applyFill="1" applyAlignment="1">
      <alignment horizontal="center" wrapText="1"/>
    </xf>
    <xf numFmtId="0" fontId="29" fillId="2" borderId="0" xfId="0" applyFont="1" applyFill="1" applyAlignment="1">
      <alignment horizontal="right"/>
    </xf>
    <xf numFmtId="0" fontId="9" fillId="0" borderId="1" xfId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25"/>
  <sheetViews>
    <sheetView tabSelected="1" view="pageBreakPreview" topLeftCell="A250" zoomScaleNormal="100" zoomScaleSheetLayoutView="100" workbookViewId="0">
      <selection activeCell="A261" sqref="A261"/>
    </sheetView>
  </sheetViews>
  <sheetFormatPr defaultRowHeight="12.75" x14ac:dyDescent="0.2"/>
  <cols>
    <col min="1" max="1" width="46.28515625" style="86" customWidth="1"/>
    <col min="2" max="2" width="6.140625" style="87" customWidth="1"/>
    <col min="3" max="3" width="14.28515625" style="7" bestFit="1" customWidth="1"/>
    <col min="4" max="4" width="9.42578125" style="8" customWidth="1"/>
    <col min="5" max="5" width="18.85546875" style="3" customWidth="1"/>
    <col min="6" max="7" width="14.42578125" style="121" customWidth="1"/>
    <col min="8" max="247" width="9.140625" style="3"/>
    <col min="248" max="248" width="51" style="3" customWidth="1"/>
    <col min="249" max="249" width="8.28515625" style="3" customWidth="1"/>
    <col min="250" max="250" width="14" style="3" customWidth="1"/>
    <col min="251" max="251" width="9.5703125" style="3" customWidth="1"/>
    <col min="252" max="252" width="8.140625" style="3" customWidth="1"/>
    <col min="253" max="253" width="17.42578125" style="3" bestFit="1" customWidth="1"/>
    <col min="254" max="254" width="20.5703125" style="3" customWidth="1"/>
    <col min="255" max="255" width="17.42578125" style="3" bestFit="1" customWidth="1"/>
    <col min="256" max="256" width="9.140625" style="3"/>
    <col min="257" max="257" width="15" style="3" bestFit="1" customWidth="1"/>
    <col min="258" max="503" width="9.140625" style="3"/>
    <col min="504" max="504" width="51" style="3" customWidth="1"/>
    <col min="505" max="505" width="8.28515625" style="3" customWidth="1"/>
    <col min="506" max="506" width="14" style="3" customWidth="1"/>
    <col min="507" max="507" width="9.5703125" style="3" customWidth="1"/>
    <col min="508" max="508" width="8.140625" style="3" customWidth="1"/>
    <col min="509" max="509" width="17.42578125" style="3" bestFit="1" customWidth="1"/>
    <col min="510" max="510" width="20.5703125" style="3" customWidth="1"/>
    <col min="511" max="511" width="17.42578125" style="3" bestFit="1" customWidth="1"/>
    <col min="512" max="512" width="9.140625" style="3"/>
    <col min="513" max="513" width="15" style="3" bestFit="1" customWidth="1"/>
    <col min="514" max="759" width="9.140625" style="3"/>
    <col min="760" max="760" width="51" style="3" customWidth="1"/>
    <col min="761" max="761" width="8.28515625" style="3" customWidth="1"/>
    <col min="762" max="762" width="14" style="3" customWidth="1"/>
    <col min="763" max="763" width="9.5703125" style="3" customWidth="1"/>
    <col min="764" max="764" width="8.140625" style="3" customWidth="1"/>
    <col min="765" max="765" width="17.42578125" style="3" bestFit="1" customWidth="1"/>
    <col min="766" max="766" width="20.5703125" style="3" customWidth="1"/>
    <col min="767" max="767" width="17.42578125" style="3" bestFit="1" customWidth="1"/>
    <col min="768" max="768" width="9.140625" style="3"/>
    <col min="769" max="769" width="15" style="3" bestFit="1" customWidth="1"/>
    <col min="770" max="1015" width="9.140625" style="3"/>
    <col min="1016" max="1016" width="51" style="3" customWidth="1"/>
    <col min="1017" max="1017" width="8.28515625" style="3" customWidth="1"/>
    <col min="1018" max="1018" width="14" style="3" customWidth="1"/>
    <col min="1019" max="1019" width="9.5703125" style="3" customWidth="1"/>
    <col min="1020" max="1020" width="8.140625" style="3" customWidth="1"/>
    <col min="1021" max="1021" width="17.42578125" style="3" bestFit="1" customWidth="1"/>
    <col min="1022" max="1022" width="20.5703125" style="3" customWidth="1"/>
    <col min="1023" max="1023" width="17.42578125" style="3" bestFit="1" customWidth="1"/>
    <col min="1024" max="1024" width="9.140625" style="3"/>
    <col min="1025" max="1025" width="15" style="3" bestFit="1" customWidth="1"/>
    <col min="1026" max="1271" width="9.140625" style="3"/>
    <col min="1272" max="1272" width="51" style="3" customWidth="1"/>
    <col min="1273" max="1273" width="8.28515625" style="3" customWidth="1"/>
    <col min="1274" max="1274" width="14" style="3" customWidth="1"/>
    <col min="1275" max="1275" width="9.5703125" style="3" customWidth="1"/>
    <col min="1276" max="1276" width="8.140625" style="3" customWidth="1"/>
    <col min="1277" max="1277" width="17.42578125" style="3" bestFit="1" customWidth="1"/>
    <col min="1278" max="1278" width="20.5703125" style="3" customWidth="1"/>
    <col min="1279" max="1279" width="17.42578125" style="3" bestFit="1" customWidth="1"/>
    <col min="1280" max="1280" width="9.140625" style="3"/>
    <col min="1281" max="1281" width="15" style="3" bestFit="1" customWidth="1"/>
    <col min="1282" max="1527" width="9.140625" style="3"/>
    <col min="1528" max="1528" width="51" style="3" customWidth="1"/>
    <col min="1529" max="1529" width="8.28515625" style="3" customWidth="1"/>
    <col min="1530" max="1530" width="14" style="3" customWidth="1"/>
    <col min="1531" max="1531" width="9.5703125" style="3" customWidth="1"/>
    <col min="1532" max="1532" width="8.140625" style="3" customWidth="1"/>
    <col min="1533" max="1533" width="17.42578125" style="3" bestFit="1" customWidth="1"/>
    <col min="1534" max="1534" width="20.5703125" style="3" customWidth="1"/>
    <col min="1535" max="1535" width="17.42578125" style="3" bestFit="1" customWidth="1"/>
    <col min="1536" max="1536" width="9.140625" style="3"/>
    <col min="1537" max="1537" width="15" style="3" bestFit="1" customWidth="1"/>
    <col min="1538" max="1783" width="9.140625" style="3"/>
    <col min="1784" max="1784" width="51" style="3" customWidth="1"/>
    <col min="1785" max="1785" width="8.28515625" style="3" customWidth="1"/>
    <col min="1786" max="1786" width="14" style="3" customWidth="1"/>
    <col min="1787" max="1787" width="9.5703125" style="3" customWidth="1"/>
    <col min="1788" max="1788" width="8.140625" style="3" customWidth="1"/>
    <col min="1789" max="1789" width="17.42578125" style="3" bestFit="1" customWidth="1"/>
    <col min="1790" max="1790" width="20.5703125" style="3" customWidth="1"/>
    <col min="1791" max="1791" width="17.42578125" style="3" bestFit="1" customWidth="1"/>
    <col min="1792" max="1792" width="9.140625" style="3"/>
    <col min="1793" max="1793" width="15" style="3" bestFit="1" customWidth="1"/>
    <col min="1794" max="2039" width="9.140625" style="3"/>
    <col min="2040" max="2040" width="51" style="3" customWidth="1"/>
    <col min="2041" max="2041" width="8.28515625" style="3" customWidth="1"/>
    <col min="2042" max="2042" width="14" style="3" customWidth="1"/>
    <col min="2043" max="2043" width="9.5703125" style="3" customWidth="1"/>
    <col min="2044" max="2044" width="8.140625" style="3" customWidth="1"/>
    <col min="2045" max="2045" width="17.42578125" style="3" bestFit="1" customWidth="1"/>
    <col min="2046" max="2046" width="20.5703125" style="3" customWidth="1"/>
    <col min="2047" max="2047" width="17.42578125" style="3" bestFit="1" customWidth="1"/>
    <col min="2048" max="2048" width="9.140625" style="3"/>
    <col min="2049" max="2049" width="15" style="3" bestFit="1" customWidth="1"/>
    <col min="2050" max="2295" width="9.140625" style="3"/>
    <col min="2296" max="2296" width="51" style="3" customWidth="1"/>
    <col min="2297" max="2297" width="8.28515625" style="3" customWidth="1"/>
    <col min="2298" max="2298" width="14" style="3" customWidth="1"/>
    <col min="2299" max="2299" width="9.5703125" style="3" customWidth="1"/>
    <col min="2300" max="2300" width="8.140625" style="3" customWidth="1"/>
    <col min="2301" max="2301" width="17.42578125" style="3" bestFit="1" customWidth="1"/>
    <col min="2302" max="2302" width="20.5703125" style="3" customWidth="1"/>
    <col min="2303" max="2303" width="17.42578125" style="3" bestFit="1" customWidth="1"/>
    <col min="2304" max="2304" width="9.140625" style="3"/>
    <col min="2305" max="2305" width="15" style="3" bestFit="1" customWidth="1"/>
    <col min="2306" max="2551" width="9.140625" style="3"/>
    <col min="2552" max="2552" width="51" style="3" customWidth="1"/>
    <col min="2553" max="2553" width="8.28515625" style="3" customWidth="1"/>
    <col min="2554" max="2554" width="14" style="3" customWidth="1"/>
    <col min="2555" max="2555" width="9.5703125" style="3" customWidth="1"/>
    <col min="2556" max="2556" width="8.140625" style="3" customWidth="1"/>
    <col min="2557" max="2557" width="17.42578125" style="3" bestFit="1" customWidth="1"/>
    <col min="2558" max="2558" width="20.5703125" style="3" customWidth="1"/>
    <col min="2559" max="2559" width="17.42578125" style="3" bestFit="1" customWidth="1"/>
    <col min="2560" max="2560" width="9.140625" style="3"/>
    <col min="2561" max="2561" width="15" style="3" bestFit="1" customWidth="1"/>
    <col min="2562" max="2807" width="9.140625" style="3"/>
    <col min="2808" max="2808" width="51" style="3" customWidth="1"/>
    <col min="2809" max="2809" width="8.28515625" style="3" customWidth="1"/>
    <col min="2810" max="2810" width="14" style="3" customWidth="1"/>
    <col min="2811" max="2811" width="9.5703125" style="3" customWidth="1"/>
    <col min="2812" max="2812" width="8.140625" style="3" customWidth="1"/>
    <col min="2813" max="2813" width="17.42578125" style="3" bestFit="1" customWidth="1"/>
    <col min="2814" max="2814" width="20.5703125" style="3" customWidth="1"/>
    <col min="2815" max="2815" width="17.42578125" style="3" bestFit="1" customWidth="1"/>
    <col min="2816" max="2816" width="9.140625" style="3"/>
    <col min="2817" max="2817" width="15" style="3" bestFit="1" customWidth="1"/>
    <col min="2818" max="3063" width="9.140625" style="3"/>
    <col min="3064" max="3064" width="51" style="3" customWidth="1"/>
    <col min="3065" max="3065" width="8.28515625" style="3" customWidth="1"/>
    <col min="3066" max="3066" width="14" style="3" customWidth="1"/>
    <col min="3067" max="3067" width="9.5703125" style="3" customWidth="1"/>
    <col min="3068" max="3068" width="8.140625" style="3" customWidth="1"/>
    <col min="3069" max="3069" width="17.42578125" style="3" bestFit="1" customWidth="1"/>
    <col min="3070" max="3070" width="20.5703125" style="3" customWidth="1"/>
    <col min="3071" max="3071" width="17.42578125" style="3" bestFit="1" customWidth="1"/>
    <col min="3072" max="3072" width="9.140625" style="3"/>
    <col min="3073" max="3073" width="15" style="3" bestFit="1" customWidth="1"/>
    <col min="3074" max="3319" width="9.140625" style="3"/>
    <col min="3320" max="3320" width="51" style="3" customWidth="1"/>
    <col min="3321" max="3321" width="8.28515625" style="3" customWidth="1"/>
    <col min="3322" max="3322" width="14" style="3" customWidth="1"/>
    <col min="3323" max="3323" width="9.5703125" style="3" customWidth="1"/>
    <col min="3324" max="3324" width="8.140625" style="3" customWidth="1"/>
    <col min="3325" max="3325" width="17.42578125" style="3" bestFit="1" customWidth="1"/>
    <col min="3326" max="3326" width="20.5703125" style="3" customWidth="1"/>
    <col min="3327" max="3327" width="17.42578125" style="3" bestFit="1" customWidth="1"/>
    <col min="3328" max="3328" width="9.140625" style="3"/>
    <col min="3329" max="3329" width="15" style="3" bestFit="1" customWidth="1"/>
    <col min="3330" max="3575" width="9.140625" style="3"/>
    <col min="3576" max="3576" width="51" style="3" customWidth="1"/>
    <col min="3577" max="3577" width="8.28515625" style="3" customWidth="1"/>
    <col min="3578" max="3578" width="14" style="3" customWidth="1"/>
    <col min="3579" max="3579" width="9.5703125" style="3" customWidth="1"/>
    <col min="3580" max="3580" width="8.140625" style="3" customWidth="1"/>
    <col min="3581" max="3581" width="17.42578125" style="3" bestFit="1" customWidth="1"/>
    <col min="3582" max="3582" width="20.5703125" style="3" customWidth="1"/>
    <col min="3583" max="3583" width="17.42578125" style="3" bestFit="1" customWidth="1"/>
    <col min="3584" max="3584" width="9.140625" style="3"/>
    <col min="3585" max="3585" width="15" style="3" bestFit="1" customWidth="1"/>
    <col min="3586" max="3831" width="9.140625" style="3"/>
    <col min="3832" max="3832" width="51" style="3" customWidth="1"/>
    <col min="3833" max="3833" width="8.28515625" style="3" customWidth="1"/>
    <col min="3834" max="3834" width="14" style="3" customWidth="1"/>
    <col min="3835" max="3835" width="9.5703125" style="3" customWidth="1"/>
    <col min="3836" max="3836" width="8.140625" style="3" customWidth="1"/>
    <col min="3837" max="3837" width="17.42578125" style="3" bestFit="1" customWidth="1"/>
    <col min="3838" max="3838" width="20.5703125" style="3" customWidth="1"/>
    <col min="3839" max="3839" width="17.42578125" style="3" bestFit="1" customWidth="1"/>
    <col min="3840" max="3840" width="9.140625" style="3"/>
    <col min="3841" max="3841" width="15" style="3" bestFit="1" customWidth="1"/>
    <col min="3842" max="4087" width="9.140625" style="3"/>
    <col min="4088" max="4088" width="51" style="3" customWidth="1"/>
    <col min="4089" max="4089" width="8.28515625" style="3" customWidth="1"/>
    <col min="4090" max="4090" width="14" style="3" customWidth="1"/>
    <col min="4091" max="4091" width="9.5703125" style="3" customWidth="1"/>
    <col min="4092" max="4092" width="8.140625" style="3" customWidth="1"/>
    <col min="4093" max="4093" width="17.42578125" style="3" bestFit="1" customWidth="1"/>
    <col min="4094" max="4094" width="20.5703125" style="3" customWidth="1"/>
    <col min="4095" max="4095" width="17.42578125" style="3" bestFit="1" customWidth="1"/>
    <col min="4096" max="4096" width="9.140625" style="3"/>
    <col min="4097" max="4097" width="15" style="3" bestFit="1" customWidth="1"/>
    <col min="4098" max="4343" width="9.140625" style="3"/>
    <col min="4344" max="4344" width="51" style="3" customWidth="1"/>
    <col min="4345" max="4345" width="8.28515625" style="3" customWidth="1"/>
    <col min="4346" max="4346" width="14" style="3" customWidth="1"/>
    <col min="4347" max="4347" width="9.5703125" style="3" customWidth="1"/>
    <col min="4348" max="4348" width="8.140625" style="3" customWidth="1"/>
    <col min="4349" max="4349" width="17.42578125" style="3" bestFit="1" customWidth="1"/>
    <col min="4350" max="4350" width="20.5703125" style="3" customWidth="1"/>
    <col min="4351" max="4351" width="17.42578125" style="3" bestFit="1" customWidth="1"/>
    <col min="4352" max="4352" width="9.140625" style="3"/>
    <col min="4353" max="4353" width="15" style="3" bestFit="1" customWidth="1"/>
    <col min="4354" max="4599" width="9.140625" style="3"/>
    <col min="4600" max="4600" width="51" style="3" customWidth="1"/>
    <col min="4601" max="4601" width="8.28515625" style="3" customWidth="1"/>
    <col min="4602" max="4602" width="14" style="3" customWidth="1"/>
    <col min="4603" max="4603" width="9.5703125" style="3" customWidth="1"/>
    <col min="4604" max="4604" width="8.140625" style="3" customWidth="1"/>
    <col min="4605" max="4605" width="17.42578125" style="3" bestFit="1" customWidth="1"/>
    <col min="4606" max="4606" width="20.5703125" style="3" customWidth="1"/>
    <col min="4607" max="4607" width="17.42578125" style="3" bestFit="1" customWidth="1"/>
    <col min="4608" max="4608" width="9.140625" style="3"/>
    <col min="4609" max="4609" width="15" style="3" bestFit="1" customWidth="1"/>
    <col min="4610" max="4855" width="9.140625" style="3"/>
    <col min="4856" max="4856" width="51" style="3" customWidth="1"/>
    <col min="4857" max="4857" width="8.28515625" style="3" customWidth="1"/>
    <col min="4858" max="4858" width="14" style="3" customWidth="1"/>
    <col min="4859" max="4859" width="9.5703125" style="3" customWidth="1"/>
    <col min="4860" max="4860" width="8.140625" style="3" customWidth="1"/>
    <col min="4861" max="4861" width="17.42578125" style="3" bestFit="1" customWidth="1"/>
    <col min="4862" max="4862" width="20.5703125" style="3" customWidth="1"/>
    <col min="4863" max="4863" width="17.42578125" style="3" bestFit="1" customWidth="1"/>
    <col min="4864" max="4864" width="9.140625" style="3"/>
    <col min="4865" max="4865" width="15" style="3" bestFit="1" customWidth="1"/>
    <col min="4866" max="5111" width="9.140625" style="3"/>
    <col min="5112" max="5112" width="51" style="3" customWidth="1"/>
    <col min="5113" max="5113" width="8.28515625" style="3" customWidth="1"/>
    <col min="5114" max="5114" width="14" style="3" customWidth="1"/>
    <col min="5115" max="5115" width="9.5703125" style="3" customWidth="1"/>
    <col min="5116" max="5116" width="8.140625" style="3" customWidth="1"/>
    <col min="5117" max="5117" width="17.42578125" style="3" bestFit="1" customWidth="1"/>
    <col min="5118" max="5118" width="20.5703125" style="3" customWidth="1"/>
    <col min="5119" max="5119" width="17.42578125" style="3" bestFit="1" customWidth="1"/>
    <col min="5120" max="5120" width="9.140625" style="3"/>
    <col min="5121" max="5121" width="15" style="3" bestFit="1" customWidth="1"/>
    <col min="5122" max="5367" width="9.140625" style="3"/>
    <col min="5368" max="5368" width="51" style="3" customWidth="1"/>
    <col min="5369" max="5369" width="8.28515625" style="3" customWidth="1"/>
    <col min="5370" max="5370" width="14" style="3" customWidth="1"/>
    <col min="5371" max="5371" width="9.5703125" style="3" customWidth="1"/>
    <col min="5372" max="5372" width="8.140625" style="3" customWidth="1"/>
    <col min="5373" max="5373" width="17.42578125" style="3" bestFit="1" customWidth="1"/>
    <col min="5374" max="5374" width="20.5703125" style="3" customWidth="1"/>
    <col min="5375" max="5375" width="17.42578125" style="3" bestFit="1" customWidth="1"/>
    <col min="5376" max="5376" width="9.140625" style="3"/>
    <col min="5377" max="5377" width="15" style="3" bestFit="1" customWidth="1"/>
    <col min="5378" max="5623" width="9.140625" style="3"/>
    <col min="5624" max="5624" width="51" style="3" customWidth="1"/>
    <col min="5625" max="5625" width="8.28515625" style="3" customWidth="1"/>
    <col min="5626" max="5626" width="14" style="3" customWidth="1"/>
    <col min="5627" max="5627" width="9.5703125" style="3" customWidth="1"/>
    <col min="5628" max="5628" width="8.140625" style="3" customWidth="1"/>
    <col min="5629" max="5629" width="17.42578125" style="3" bestFit="1" customWidth="1"/>
    <col min="5630" max="5630" width="20.5703125" style="3" customWidth="1"/>
    <col min="5631" max="5631" width="17.42578125" style="3" bestFit="1" customWidth="1"/>
    <col min="5632" max="5632" width="9.140625" style="3"/>
    <col min="5633" max="5633" width="15" style="3" bestFit="1" customWidth="1"/>
    <col min="5634" max="5879" width="9.140625" style="3"/>
    <col min="5880" max="5880" width="51" style="3" customWidth="1"/>
    <col min="5881" max="5881" width="8.28515625" style="3" customWidth="1"/>
    <col min="5882" max="5882" width="14" style="3" customWidth="1"/>
    <col min="5883" max="5883" width="9.5703125" style="3" customWidth="1"/>
    <col min="5884" max="5884" width="8.140625" style="3" customWidth="1"/>
    <col min="5885" max="5885" width="17.42578125" style="3" bestFit="1" customWidth="1"/>
    <col min="5886" max="5886" width="20.5703125" style="3" customWidth="1"/>
    <col min="5887" max="5887" width="17.42578125" style="3" bestFit="1" customWidth="1"/>
    <col min="5888" max="5888" width="9.140625" style="3"/>
    <col min="5889" max="5889" width="15" style="3" bestFit="1" customWidth="1"/>
    <col min="5890" max="6135" width="9.140625" style="3"/>
    <col min="6136" max="6136" width="51" style="3" customWidth="1"/>
    <col min="6137" max="6137" width="8.28515625" style="3" customWidth="1"/>
    <col min="6138" max="6138" width="14" style="3" customWidth="1"/>
    <col min="6139" max="6139" width="9.5703125" style="3" customWidth="1"/>
    <col min="6140" max="6140" width="8.140625" style="3" customWidth="1"/>
    <col min="6141" max="6141" width="17.42578125" style="3" bestFit="1" customWidth="1"/>
    <col min="6142" max="6142" width="20.5703125" style="3" customWidth="1"/>
    <col min="6143" max="6143" width="17.42578125" style="3" bestFit="1" customWidth="1"/>
    <col min="6144" max="6144" width="9.140625" style="3"/>
    <col min="6145" max="6145" width="15" style="3" bestFit="1" customWidth="1"/>
    <col min="6146" max="6391" width="9.140625" style="3"/>
    <col min="6392" max="6392" width="51" style="3" customWidth="1"/>
    <col min="6393" max="6393" width="8.28515625" style="3" customWidth="1"/>
    <col min="6394" max="6394" width="14" style="3" customWidth="1"/>
    <col min="6395" max="6395" width="9.5703125" style="3" customWidth="1"/>
    <col min="6396" max="6396" width="8.140625" style="3" customWidth="1"/>
    <col min="6397" max="6397" width="17.42578125" style="3" bestFit="1" customWidth="1"/>
    <col min="6398" max="6398" width="20.5703125" style="3" customWidth="1"/>
    <col min="6399" max="6399" width="17.42578125" style="3" bestFit="1" customWidth="1"/>
    <col min="6400" max="6400" width="9.140625" style="3"/>
    <col min="6401" max="6401" width="15" style="3" bestFit="1" customWidth="1"/>
    <col min="6402" max="6647" width="9.140625" style="3"/>
    <col min="6648" max="6648" width="51" style="3" customWidth="1"/>
    <col min="6649" max="6649" width="8.28515625" style="3" customWidth="1"/>
    <col min="6650" max="6650" width="14" style="3" customWidth="1"/>
    <col min="6651" max="6651" width="9.5703125" style="3" customWidth="1"/>
    <col min="6652" max="6652" width="8.140625" style="3" customWidth="1"/>
    <col min="6653" max="6653" width="17.42578125" style="3" bestFit="1" customWidth="1"/>
    <col min="6654" max="6654" width="20.5703125" style="3" customWidth="1"/>
    <col min="6655" max="6655" width="17.42578125" style="3" bestFit="1" customWidth="1"/>
    <col min="6656" max="6656" width="9.140625" style="3"/>
    <col min="6657" max="6657" width="15" style="3" bestFit="1" customWidth="1"/>
    <col min="6658" max="6903" width="9.140625" style="3"/>
    <col min="6904" max="6904" width="51" style="3" customWidth="1"/>
    <col min="6905" max="6905" width="8.28515625" style="3" customWidth="1"/>
    <col min="6906" max="6906" width="14" style="3" customWidth="1"/>
    <col min="6907" max="6907" width="9.5703125" style="3" customWidth="1"/>
    <col min="6908" max="6908" width="8.140625" style="3" customWidth="1"/>
    <col min="6909" max="6909" width="17.42578125" style="3" bestFit="1" customWidth="1"/>
    <col min="6910" max="6910" width="20.5703125" style="3" customWidth="1"/>
    <col min="6911" max="6911" width="17.42578125" style="3" bestFit="1" customWidth="1"/>
    <col min="6912" max="6912" width="9.140625" style="3"/>
    <col min="6913" max="6913" width="15" style="3" bestFit="1" customWidth="1"/>
    <col min="6914" max="7159" width="9.140625" style="3"/>
    <col min="7160" max="7160" width="51" style="3" customWidth="1"/>
    <col min="7161" max="7161" width="8.28515625" style="3" customWidth="1"/>
    <col min="7162" max="7162" width="14" style="3" customWidth="1"/>
    <col min="7163" max="7163" width="9.5703125" style="3" customWidth="1"/>
    <col min="7164" max="7164" width="8.140625" style="3" customWidth="1"/>
    <col min="7165" max="7165" width="17.42578125" style="3" bestFit="1" customWidth="1"/>
    <col min="7166" max="7166" width="20.5703125" style="3" customWidth="1"/>
    <col min="7167" max="7167" width="17.42578125" style="3" bestFit="1" customWidth="1"/>
    <col min="7168" max="7168" width="9.140625" style="3"/>
    <col min="7169" max="7169" width="15" style="3" bestFit="1" customWidth="1"/>
    <col min="7170" max="7415" width="9.140625" style="3"/>
    <col min="7416" max="7416" width="51" style="3" customWidth="1"/>
    <col min="7417" max="7417" width="8.28515625" style="3" customWidth="1"/>
    <col min="7418" max="7418" width="14" style="3" customWidth="1"/>
    <col min="7419" max="7419" width="9.5703125" style="3" customWidth="1"/>
    <col min="7420" max="7420" width="8.140625" style="3" customWidth="1"/>
    <col min="7421" max="7421" width="17.42578125" style="3" bestFit="1" customWidth="1"/>
    <col min="7422" max="7422" width="20.5703125" style="3" customWidth="1"/>
    <col min="7423" max="7423" width="17.42578125" style="3" bestFit="1" customWidth="1"/>
    <col min="7424" max="7424" width="9.140625" style="3"/>
    <col min="7425" max="7425" width="15" style="3" bestFit="1" customWidth="1"/>
    <col min="7426" max="7671" width="9.140625" style="3"/>
    <col min="7672" max="7672" width="51" style="3" customWidth="1"/>
    <col min="7673" max="7673" width="8.28515625" style="3" customWidth="1"/>
    <col min="7674" max="7674" width="14" style="3" customWidth="1"/>
    <col min="7675" max="7675" width="9.5703125" style="3" customWidth="1"/>
    <col min="7676" max="7676" width="8.140625" style="3" customWidth="1"/>
    <col min="7677" max="7677" width="17.42578125" style="3" bestFit="1" customWidth="1"/>
    <col min="7678" max="7678" width="20.5703125" style="3" customWidth="1"/>
    <col min="7679" max="7679" width="17.42578125" style="3" bestFit="1" customWidth="1"/>
    <col min="7680" max="7680" width="9.140625" style="3"/>
    <col min="7681" max="7681" width="15" style="3" bestFit="1" customWidth="1"/>
    <col min="7682" max="7927" width="9.140625" style="3"/>
    <col min="7928" max="7928" width="51" style="3" customWidth="1"/>
    <col min="7929" max="7929" width="8.28515625" style="3" customWidth="1"/>
    <col min="7930" max="7930" width="14" style="3" customWidth="1"/>
    <col min="7931" max="7931" width="9.5703125" style="3" customWidth="1"/>
    <col min="7932" max="7932" width="8.140625" style="3" customWidth="1"/>
    <col min="7933" max="7933" width="17.42578125" style="3" bestFit="1" customWidth="1"/>
    <col min="7934" max="7934" width="20.5703125" style="3" customWidth="1"/>
    <col min="7935" max="7935" width="17.42578125" style="3" bestFit="1" customWidth="1"/>
    <col min="7936" max="7936" width="9.140625" style="3"/>
    <col min="7937" max="7937" width="15" style="3" bestFit="1" customWidth="1"/>
    <col min="7938" max="8183" width="9.140625" style="3"/>
    <col min="8184" max="8184" width="51" style="3" customWidth="1"/>
    <col min="8185" max="8185" width="8.28515625" style="3" customWidth="1"/>
    <col min="8186" max="8186" width="14" style="3" customWidth="1"/>
    <col min="8187" max="8187" width="9.5703125" style="3" customWidth="1"/>
    <col min="8188" max="8188" width="8.140625" style="3" customWidth="1"/>
    <col min="8189" max="8189" width="17.42578125" style="3" bestFit="1" customWidth="1"/>
    <col min="8190" max="8190" width="20.5703125" style="3" customWidth="1"/>
    <col min="8191" max="8191" width="17.42578125" style="3" bestFit="1" customWidth="1"/>
    <col min="8192" max="8192" width="9.140625" style="3"/>
    <col min="8193" max="8193" width="15" style="3" bestFit="1" customWidth="1"/>
    <col min="8194" max="8439" width="9.140625" style="3"/>
    <col min="8440" max="8440" width="51" style="3" customWidth="1"/>
    <col min="8441" max="8441" width="8.28515625" style="3" customWidth="1"/>
    <col min="8442" max="8442" width="14" style="3" customWidth="1"/>
    <col min="8443" max="8443" width="9.5703125" style="3" customWidth="1"/>
    <col min="8444" max="8444" width="8.140625" style="3" customWidth="1"/>
    <col min="8445" max="8445" width="17.42578125" style="3" bestFit="1" customWidth="1"/>
    <col min="8446" max="8446" width="20.5703125" style="3" customWidth="1"/>
    <col min="8447" max="8447" width="17.42578125" style="3" bestFit="1" customWidth="1"/>
    <col min="8448" max="8448" width="9.140625" style="3"/>
    <col min="8449" max="8449" width="15" style="3" bestFit="1" customWidth="1"/>
    <col min="8450" max="8695" width="9.140625" style="3"/>
    <col min="8696" max="8696" width="51" style="3" customWidth="1"/>
    <col min="8697" max="8697" width="8.28515625" style="3" customWidth="1"/>
    <col min="8698" max="8698" width="14" style="3" customWidth="1"/>
    <col min="8699" max="8699" width="9.5703125" style="3" customWidth="1"/>
    <col min="8700" max="8700" width="8.140625" style="3" customWidth="1"/>
    <col min="8701" max="8701" width="17.42578125" style="3" bestFit="1" customWidth="1"/>
    <col min="8702" max="8702" width="20.5703125" style="3" customWidth="1"/>
    <col min="8703" max="8703" width="17.42578125" style="3" bestFit="1" customWidth="1"/>
    <col min="8704" max="8704" width="9.140625" style="3"/>
    <col min="8705" max="8705" width="15" style="3" bestFit="1" customWidth="1"/>
    <col min="8706" max="8951" width="9.140625" style="3"/>
    <col min="8952" max="8952" width="51" style="3" customWidth="1"/>
    <col min="8953" max="8953" width="8.28515625" style="3" customWidth="1"/>
    <col min="8954" max="8954" width="14" style="3" customWidth="1"/>
    <col min="8955" max="8955" width="9.5703125" style="3" customWidth="1"/>
    <col min="8956" max="8956" width="8.140625" style="3" customWidth="1"/>
    <col min="8957" max="8957" width="17.42578125" style="3" bestFit="1" customWidth="1"/>
    <col min="8958" max="8958" width="20.5703125" style="3" customWidth="1"/>
    <col min="8959" max="8959" width="17.42578125" style="3" bestFit="1" customWidth="1"/>
    <col min="8960" max="8960" width="9.140625" style="3"/>
    <col min="8961" max="8961" width="15" style="3" bestFit="1" customWidth="1"/>
    <col min="8962" max="9207" width="9.140625" style="3"/>
    <col min="9208" max="9208" width="51" style="3" customWidth="1"/>
    <col min="9209" max="9209" width="8.28515625" style="3" customWidth="1"/>
    <col min="9210" max="9210" width="14" style="3" customWidth="1"/>
    <col min="9211" max="9211" width="9.5703125" style="3" customWidth="1"/>
    <col min="9212" max="9212" width="8.140625" style="3" customWidth="1"/>
    <col min="9213" max="9213" width="17.42578125" style="3" bestFit="1" customWidth="1"/>
    <col min="9214" max="9214" width="20.5703125" style="3" customWidth="1"/>
    <col min="9215" max="9215" width="17.42578125" style="3" bestFit="1" customWidth="1"/>
    <col min="9216" max="9216" width="9.140625" style="3"/>
    <col min="9217" max="9217" width="15" style="3" bestFit="1" customWidth="1"/>
    <col min="9218" max="9463" width="9.140625" style="3"/>
    <col min="9464" max="9464" width="51" style="3" customWidth="1"/>
    <col min="9465" max="9465" width="8.28515625" style="3" customWidth="1"/>
    <col min="9466" max="9466" width="14" style="3" customWidth="1"/>
    <col min="9467" max="9467" width="9.5703125" style="3" customWidth="1"/>
    <col min="9468" max="9468" width="8.140625" style="3" customWidth="1"/>
    <col min="9469" max="9469" width="17.42578125" style="3" bestFit="1" customWidth="1"/>
    <col min="9470" max="9470" width="20.5703125" style="3" customWidth="1"/>
    <col min="9471" max="9471" width="17.42578125" style="3" bestFit="1" customWidth="1"/>
    <col min="9472" max="9472" width="9.140625" style="3"/>
    <col min="9473" max="9473" width="15" style="3" bestFit="1" customWidth="1"/>
    <col min="9474" max="9719" width="9.140625" style="3"/>
    <col min="9720" max="9720" width="51" style="3" customWidth="1"/>
    <col min="9721" max="9721" width="8.28515625" style="3" customWidth="1"/>
    <col min="9722" max="9722" width="14" style="3" customWidth="1"/>
    <col min="9723" max="9723" width="9.5703125" style="3" customWidth="1"/>
    <col min="9724" max="9724" width="8.140625" style="3" customWidth="1"/>
    <col min="9725" max="9725" width="17.42578125" style="3" bestFit="1" customWidth="1"/>
    <col min="9726" max="9726" width="20.5703125" style="3" customWidth="1"/>
    <col min="9727" max="9727" width="17.42578125" style="3" bestFit="1" customWidth="1"/>
    <col min="9728" max="9728" width="9.140625" style="3"/>
    <col min="9729" max="9729" width="15" style="3" bestFit="1" customWidth="1"/>
    <col min="9730" max="9975" width="9.140625" style="3"/>
    <col min="9976" max="9976" width="51" style="3" customWidth="1"/>
    <col min="9977" max="9977" width="8.28515625" style="3" customWidth="1"/>
    <col min="9978" max="9978" width="14" style="3" customWidth="1"/>
    <col min="9979" max="9979" width="9.5703125" style="3" customWidth="1"/>
    <col min="9980" max="9980" width="8.140625" style="3" customWidth="1"/>
    <col min="9981" max="9981" width="17.42578125" style="3" bestFit="1" customWidth="1"/>
    <col min="9982" max="9982" width="20.5703125" style="3" customWidth="1"/>
    <col min="9983" max="9983" width="17.42578125" style="3" bestFit="1" customWidth="1"/>
    <col min="9984" max="9984" width="9.140625" style="3"/>
    <col min="9985" max="9985" width="15" style="3" bestFit="1" customWidth="1"/>
    <col min="9986" max="10231" width="9.140625" style="3"/>
    <col min="10232" max="10232" width="51" style="3" customWidth="1"/>
    <col min="10233" max="10233" width="8.28515625" style="3" customWidth="1"/>
    <col min="10234" max="10234" width="14" style="3" customWidth="1"/>
    <col min="10235" max="10235" width="9.5703125" style="3" customWidth="1"/>
    <col min="10236" max="10236" width="8.140625" style="3" customWidth="1"/>
    <col min="10237" max="10237" width="17.42578125" style="3" bestFit="1" customWidth="1"/>
    <col min="10238" max="10238" width="20.5703125" style="3" customWidth="1"/>
    <col min="10239" max="10239" width="17.42578125" style="3" bestFit="1" customWidth="1"/>
    <col min="10240" max="10240" width="9.140625" style="3"/>
    <col min="10241" max="10241" width="15" style="3" bestFit="1" customWidth="1"/>
    <col min="10242" max="10487" width="9.140625" style="3"/>
    <col min="10488" max="10488" width="51" style="3" customWidth="1"/>
    <col min="10489" max="10489" width="8.28515625" style="3" customWidth="1"/>
    <col min="10490" max="10490" width="14" style="3" customWidth="1"/>
    <col min="10491" max="10491" width="9.5703125" style="3" customWidth="1"/>
    <col min="10492" max="10492" width="8.140625" style="3" customWidth="1"/>
    <col min="10493" max="10493" width="17.42578125" style="3" bestFit="1" customWidth="1"/>
    <col min="10494" max="10494" width="20.5703125" style="3" customWidth="1"/>
    <col min="10495" max="10495" width="17.42578125" style="3" bestFit="1" customWidth="1"/>
    <col min="10496" max="10496" width="9.140625" style="3"/>
    <col min="10497" max="10497" width="15" style="3" bestFit="1" customWidth="1"/>
    <col min="10498" max="10743" width="9.140625" style="3"/>
    <col min="10744" max="10744" width="51" style="3" customWidth="1"/>
    <col min="10745" max="10745" width="8.28515625" style="3" customWidth="1"/>
    <col min="10746" max="10746" width="14" style="3" customWidth="1"/>
    <col min="10747" max="10747" width="9.5703125" style="3" customWidth="1"/>
    <col min="10748" max="10748" width="8.140625" style="3" customWidth="1"/>
    <col min="10749" max="10749" width="17.42578125" style="3" bestFit="1" customWidth="1"/>
    <col min="10750" max="10750" width="20.5703125" style="3" customWidth="1"/>
    <col min="10751" max="10751" width="17.42578125" style="3" bestFit="1" customWidth="1"/>
    <col min="10752" max="10752" width="9.140625" style="3"/>
    <col min="10753" max="10753" width="15" style="3" bestFit="1" customWidth="1"/>
    <col min="10754" max="10999" width="9.140625" style="3"/>
    <col min="11000" max="11000" width="51" style="3" customWidth="1"/>
    <col min="11001" max="11001" width="8.28515625" style="3" customWidth="1"/>
    <col min="11002" max="11002" width="14" style="3" customWidth="1"/>
    <col min="11003" max="11003" width="9.5703125" style="3" customWidth="1"/>
    <col min="11004" max="11004" width="8.140625" style="3" customWidth="1"/>
    <col min="11005" max="11005" width="17.42578125" style="3" bestFit="1" customWidth="1"/>
    <col min="11006" max="11006" width="20.5703125" style="3" customWidth="1"/>
    <col min="11007" max="11007" width="17.42578125" style="3" bestFit="1" customWidth="1"/>
    <col min="11008" max="11008" width="9.140625" style="3"/>
    <col min="11009" max="11009" width="15" style="3" bestFit="1" customWidth="1"/>
    <col min="11010" max="11255" width="9.140625" style="3"/>
    <col min="11256" max="11256" width="51" style="3" customWidth="1"/>
    <col min="11257" max="11257" width="8.28515625" style="3" customWidth="1"/>
    <col min="11258" max="11258" width="14" style="3" customWidth="1"/>
    <col min="11259" max="11259" width="9.5703125" style="3" customWidth="1"/>
    <col min="11260" max="11260" width="8.140625" style="3" customWidth="1"/>
    <col min="11261" max="11261" width="17.42578125" style="3" bestFit="1" customWidth="1"/>
    <col min="11262" max="11262" width="20.5703125" style="3" customWidth="1"/>
    <col min="11263" max="11263" width="17.42578125" style="3" bestFit="1" customWidth="1"/>
    <col min="11264" max="11264" width="9.140625" style="3"/>
    <col min="11265" max="11265" width="15" style="3" bestFit="1" customWidth="1"/>
    <col min="11266" max="11511" width="9.140625" style="3"/>
    <col min="11512" max="11512" width="51" style="3" customWidth="1"/>
    <col min="11513" max="11513" width="8.28515625" style="3" customWidth="1"/>
    <col min="11514" max="11514" width="14" style="3" customWidth="1"/>
    <col min="11515" max="11515" width="9.5703125" style="3" customWidth="1"/>
    <col min="11516" max="11516" width="8.140625" style="3" customWidth="1"/>
    <col min="11517" max="11517" width="17.42578125" style="3" bestFit="1" customWidth="1"/>
    <col min="11518" max="11518" width="20.5703125" style="3" customWidth="1"/>
    <col min="11519" max="11519" width="17.42578125" style="3" bestFit="1" customWidth="1"/>
    <col min="11520" max="11520" width="9.140625" style="3"/>
    <col min="11521" max="11521" width="15" style="3" bestFit="1" customWidth="1"/>
    <col min="11522" max="11767" width="9.140625" style="3"/>
    <col min="11768" max="11768" width="51" style="3" customWidth="1"/>
    <col min="11769" max="11769" width="8.28515625" style="3" customWidth="1"/>
    <col min="11770" max="11770" width="14" style="3" customWidth="1"/>
    <col min="11771" max="11771" width="9.5703125" style="3" customWidth="1"/>
    <col min="11772" max="11772" width="8.140625" style="3" customWidth="1"/>
    <col min="11773" max="11773" width="17.42578125" style="3" bestFit="1" customWidth="1"/>
    <col min="11774" max="11774" width="20.5703125" style="3" customWidth="1"/>
    <col min="11775" max="11775" width="17.42578125" style="3" bestFit="1" customWidth="1"/>
    <col min="11776" max="11776" width="9.140625" style="3"/>
    <col min="11777" max="11777" width="15" style="3" bestFit="1" customWidth="1"/>
    <col min="11778" max="12023" width="9.140625" style="3"/>
    <col min="12024" max="12024" width="51" style="3" customWidth="1"/>
    <col min="12025" max="12025" width="8.28515625" style="3" customWidth="1"/>
    <col min="12026" max="12026" width="14" style="3" customWidth="1"/>
    <col min="12027" max="12027" width="9.5703125" style="3" customWidth="1"/>
    <col min="12028" max="12028" width="8.140625" style="3" customWidth="1"/>
    <col min="12029" max="12029" width="17.42578125" style="3" bestFit="1" customWidth="1"/>
    <col min="12030" max="12030" width="20.5703125" style="3" customWidth="1"/>
    <col min="12031" max="12031" width="17.42578125" style="3" bestFit="1" customWidth="1"/>
    <col min="12032" max="12032" width="9.140625" style="3"/>
    <col min="12033" max="12033" width="15" style="3" bestFit="1" customWidth="1"/>
    <col min="12034" max="12279" width="9.140625" style="3"/>
    <col min="12280" max="12280" width="51" style="3" customWidth="1"/>
    <col min="12281" max="12281" width="8.28515625" style="3" customWidth="1"/>
    <col min="12282" max="12282" width="14" style="3" customWidth="1"/>
    <col min="12283" max="12283" width="9.5703125" style="3" customWidth="1"/>
    <col min="12284" max="12284" width="8.140625" style="3" customWidth="1"/>
    <col min="12285" max="12285" width="17.42578125" style="3" bestFit="1" customWidth="1"/>
    <col min="12286" max="12286" width="20.5703125" style="3" customWidth="1"/>
    <col min="12287" max="12287" width="17.42578125" style="3" bestFit="1" customWidth="1"/>
    <col min="12288" max="12288" width="9.140625" style="3"/>
    <col min="12289" max="12289" width="15" style="3" bestFit="1" customWidth="1"/>
    <col min="12290" max="12535" width="9.140625" style="3"/>
    <col min="12536" max="12536" width="51" style="3" customWidth="1"/>
    <col min="12537" max="12537" width="8.28515625" style="3" customWidth="1"/>
    <col min="12538" max="12538" width="14" style="3" customWidth="1"/>
    <col min="12539" max="12539" width="9.5703125" style="3" customWidth="1"/>
    <col min="12540" max="12540" width="8.140625" style="3" customWidth="1"/>
    <col min="12541" max="12541" width="17.42578125" style="3" bestFit="1" customWidth="1"/>
    <col min="12542" max="12542" width="20.5703125" style="3" customWidth="1"/>
    <col min="12543" max="12543" width="17.42578125" style="3" bestFit="1" customWidth="1"/>
    <col min="12544" max="12544" width="9.140625" style="3"/>
    <col min="12545" max="12545" width="15" style="3" bestFit="1" customWidth="1"/>
    <col min="12546" max="12791" width="9.140625" style="3"/>
    <col min="12792" max="12792" width="51" style="3" customWidth="1"/>
    <col min="12793" max="12793" width="8.28515625" style="3" customWidth="1"/>
    <col min="12794" max="12794" width="14" style="3" customWidth="1"/>
    <col min="12795" max="12795" width="9.5703125" style="3" customWidth="1"/>
    <col min="12796" max="12796" width="8.140625" style="3" customWidth="1"/>
    <col min="12797" max="12797" width="17.42578125" style="3" bestFit="1" customWidth="1"/>
    <col min="12798" max="12798" width="20.5703125" style="3" customWidth="1"/>
    <col min="12799" max="12799" width="17.42578125" style="3" bestFit="1" customWidth="1"/>
    <col min="12800" max="12800" width="9.140625" style="3"/>
    <col min="12801" max="12801" width="15" style="3" bestFit="1" customWidth="1"/>
    <col min="12802" max="13047" width="9.140625" style="3"/>
    <col min="13048" max="13048" width="51" style="3" customWidth="1"/>
    <col min="13049" max="13049" width="8.28515625" style="3" customWidth="1"/>
    <col min="13050" max="13050" width="14" style="3" customWidth="1"/>
    <col min="13051" max="13051" width="9.5703125" style="3" customWidth="1"/>
    <col min="13052" max="13052" width="8.140625" style="3" customWidth="1"/>
    <col min="13053" max="13053" width="17.42578125" style="3" bestFit="1" customWidth="1"/>
    <col min="13054" max="13054" width="20.5703125" style="3" customWidth="1"/>
    <col min="13055" max="13055" width="17.42578125" style="3" bestFit="1" customWidth="1"/>
    <col min="13056" max="13056" width="9.140625" style="3"/>
    <col min="13057" max="13057" width="15" style="3" bestFit="1" customWidth="1"/>
    <col min="13058" max="13303" width="9.140625" style="3"/>
    <col min="13304" max="13304" width="51" style="3" customWidth="1"/>
    <col min="13305" max="13305" width="8.28515625" style="3" customWidth="1"/>
    <col min="13306" max="13306" width="14" style="3" customWidth="1"/>
    <col min="13307" max="13307" width="9.5703125" style="3" customWidth="1"/>
    <col min="13308" max="13308" width="8.140625" style="3" customWidth="1"/>
    <col min="13309" max="13309" width="17.42578125" style="3" bestFit="1" customWidth="1"/>
    <col min="13310" max="13310" width="20.5703125" style="3" customWidth="1"/>
    <col min="13311" max="13311" width="17.42578125" style="3" bestFit="1" customWidth="1"/>
    <col min="13312" max="13312" width="9.140625" style="3"/>
    <col min="13313" max="13313" width="15" style="3" bestFit="1" customWidth="1"/>
    <col min="13314" max="13559" width="9.140625" style="3"/>
    <col min="13560" max="13560" width="51" style="3" customWidth="1"/>
    <col min="13561" max="13561" width="8.28515625" style="3" customWidth="1"/>
    <col min="13562" max="13562" width="14" style="3" customWidth="1"/>
    <col min="13563" max="13563" width="9.5703125" style="3" customWidth="1"/>
    <col min="13564" max="13564" width="8.140625" style="3" customWidth="1"/>
    <col min="13565" max="13565" width="17.42578125" style="3" bestFit="1" customWidth="1"/>
    <col min="13566" max="13566" width="20.5703125" style="3" customWidth="1"/>
    <col min="13567" max="13567" width="17.42578125" style="3" bestFit="1" customWidth="1"/>
    <col min="13568" max="13568" width="9.140625" style="3"/>
    <col min="13569" max="13569" width="15" style="3" bestFit="1" customWidth="1"/>
    <col min="13570" max="13815" width="9.140625" style="3"/>
    <col min="13816" max="13816" width="51" style="3" customWidth="1"/>
    <col min="13817" max="13817" width="8.28515625" style="3" customWidth="1"/>
    <col min="13818" max="13818" width="14" style="3" customWidth="1"/>
    <col min="13819" max="13819" width="9.5703125" style="3" customWidth="1"/>
    <col min="13820" max="13820" width="8.140625" style="3" customWidth="1"/>
    <col min="13821" max="13821" width="17.42578125" style="3" bestFit="1" customWidth="1"/>
    <col min="13822" max="13822" width="20.5703125" style="3" customWidth="1"/>
    <col min="13823" max="13823" width="17.42578125" style="3" bestFit="1" customWidth="1"/>
    <col min="13824" max="13824" width="9.140625" style="3"/>
    <col min="13825" max="13825" width="15" style="3" bestFit="1" customWidth="1"/>
    <col min="13826" max="14071" width="9.140625" style="3"/>
    <col min="14072" max="14072" width="51" style="3" customWidth="1"/>
    <col min="14073" max="14073" width="8.28515625" style="3" customWidth="1"/>
    <col min="14074" max="14074" width="14" style="3" customWidth="1"/>
    <col min="14075" max="14075" width="9.5703125" style="3" customWidth="1"/>
    <col min="14076" max="14076" width="8.140625" style="3" customWidth="1"/>
    <col min="14077" max="14077" width="17.42578125" style="3" bestFit="1" customWidth="1"/>
    <col min="14078" max="14078" width="20.5703125" style="3" customWidth="1"/>
    <col min="14079" max="14079" width="17.42578125" style="3" bestFit="1" customWidth="1"/>
    <col min="14080" max="14080" width="9.140625" style="3"/>
    <col min="14081" max="14081" width="15" style="3" bestFit="1" customWidth="1"/>
    <col min="14082" max="14327" width="9.140625" style="3"/>
    <col min="14328" max="14328" width="51" style="3" customWidth="1"/>
    <col min="14329" max="14329" width="8.28515625" style="3" customWidth="1"/>
    <col min="14330" max="14330" width="14" style="3" customWidth="1"/>
    <col min="14331" max="14331" width="9.5703125" style="3" customWidth="1"/>
    <col min="14332" max="14332" width="8.140625" style="3" customWidth="1"/>
    <col min="14333" max="14333" width="17.42578125" style="3" bestFit="1" customWidth="1"/>
    <col min="14334" max="14334" width="20.5703125" style="3" customWidth="1"/>
    <col min="14335" max="14335" width="17.42578125" style="3" bestFit="1" customWidth="1"/>
    <col min="14336" max="14336" width="9.140625" style="3"/>
    <col min="14337" max="14337" width="15" style="3" bestFit="1" customWidth="1"/>
    <col min="14338" max="14583" width="9.140625" style="3"/>
    <col min="14584" max="14584" width="51" style="3" customWidth="1"/>
    <col min="14585" max="14585" width="8.28515625" style="3" customWidth="1"/>
    <col min="14586" max="14586" width="14" style="3" customWidth="1"/>
    <col min="14587" max="14587" width="9.5703125" style="3" customWidth="1"/>
    <col min="14588" max="14588" width="8.140625" style="3" customWidth="1"/>
    <col min="14589" max="14589" width="17.42578125" style="3" bestFit="1" customWidth="1"/>
    <col min="14590" max="14590" width="20.5703125" style="3" customWidth="1"/>
    <col min="14591" max="14591" width="17.42578125" style="3" bestFit="1" customWidth="1"/>
    <col min="14592" max="14592" width="9.140625" style="3"/>
    <col min="14593" max="14593" width="15" style="3" bestFit="1" customWidth="1"/>
    <col min="14594" max="14839" width="9.140625" style="3"/>
    <col min="14840" max="14840" width="51" style="3" customWidth="1"/>
    <col min="14841" max="14841" width="8.28515625" style="3" customWidth="1"/>
    <col min="14842" max="14842" width="14" style="3" customWidth="1"/>
    <col min="14843" max="14843" width="9.5703125" style="3" customWidth="1"/>
    <col min="14844" max="14844" width="8.140625" style="3" customWidth="1"/>
    <col min="14845" max="14845" width="17.42578125" style="3" bestFit="1" customWidth="1"/>
    <col min="14846" max="14846" width="20.5703125" style="3" customWidth="1"/>
    <col min="14847" max="14847" width="17.42578125" style="3" bestFit="1" customWidth="1"/>
    <col min="14848" max="14848" width="9.140625" style="3"/>
    <col min="14849" max="14849" width="15" style="3" bestFit="1" customWidth="1"/>
    <col min="14850" max="15095" width="9.140625" style="3"/>
    <col min="15096" max="15096" width="51" style="3" customWidth="1"/>
    <col min="15097" max="15097" width="8.28515625" style="3" customWidth="1"/>
    <col min="15098" max="15098" width="14" style="3" customWidth="1"/>
    <col min="15099" max="15099" width="9.5703125" style="3" customWidth="1"/>
    <col min="15100" max="15100" width="8.140625" style="3" customWidth="1"/>
    <col min="15101" max="15101" width="17.42578125" style="3" bestFit="1" customWidth="1"/>
    <col min="15102" max="15102" width="20.5703125" style="3" customWidth="1"/>
    <col min="15103" max="15103" width="17.42578125" style="3" bestFit="1" customWidth="1"/>
    <col min="15104" max="15104" width="9.140625" style="3"/>
    <col min="15105" max="15105" width="15" style="3" bestFit="1" customWidth="1"/>
    <col min="15106" max="15351" width="9.140625" style="3"/>
    <col min="15352" max="15352" width="51" style="3" customWidth="1"/>
    <col min="15353" max="15353" width="8.28515625" style="3" customWidth="1"/>
    <col min="15354" max="15354" width="14" style="3" customWidth="1"/>
    <col min="15355" max="15355" width="9.5703125" style="3" customWidth="1"/>
    <col min="15356" max="15356" width="8.140625" style="3" customWidth="1"/>
    <col min="15357" max="15357" width="17.42578125" style="3" bestFit="1" customWidth="1"/>
    <col min="15358" max="15358" width="20.5703125" style="3" customWidth="1"/>
    <col min="15359" max="15359" width="17.42578125" style="3" bestFit="1" customWidth="1"/>
    <col min="15360" max="15360" width="9.140625" style="3"/>
    <col min="15361" max="15361" width="15" style="3" bestFit="1" customWidth="1"/>
    <col min="15362" max="15607" width="9.140625" style="3"/>
    <col min="15608" max="15608" width="51" style="3" customWidth="1"/>
    <col min="15609" max="15609" width="8.28515625" style="3" customWidth="1"/>
    <col min="15610" max="15610" width="14" style="3" customWidth="1"/>
    <col min="15611" max="15611" width="9.5703125" style="3" customWidth="1"/>
    <col min="15612" max="15612" width="8.140625" style="3" customWidth="1"/>
    <col min="15613" max="15613" width="17.42578125" style="3" bestFit="1" customWidth="1"/>
    <col min="15614" max="15614" width="20.5703125" style="3" customWidth="1"/>
    <col min="15615" max="15615" width="17.42578125" style="3" bestFit="1" customWidth="1"/>
    <col min="15616" max="15616" width="9.140625" style="3"/>
    <col min="15617" max="15617" width="15" style="3" bestFit="1" customWidth="1"/>
    <col min="15618" max="15863" width="9.140625" style="3"/>
    <col min="15864" max="15864" width="51" style="3" customWidth="1"/>
    <col min="15865" max="15865" width="8.28515625" style="3" customWidth="1"/>
    <col min="15866" max="15866" width="14" style="3" customWidth="1"/>
    <col min="15867" max="15867" width="9.5703125" style="3" customWidth="1"/>
    <col min="15868" max="15868" width="8.140625" style="3" customWidth="1"/>
    <col min="15869" max="15869" width="17.42578125" style="3" bestFit="1" customWidth="1"/>
    <col min="15870" max="15870" width="20.5703125" style="3" customWidth="1"/>
    <col min="15871" max="15871" width="17.42578125" style="3" bestFit="1" customWidth="1"/>
    <col min="15872" max="15872" width="9.140625" style="3"/>
    <col min="15873" max="15873" width="15" style="3" bestFit="1" customWidth="1"/>
    <col min="15874" max="16119" width="9.140625" style="3"/>
    <col min="16120" max="16120" width="51" style="3" customWidth="1"/>
    <col min="16121" max="16121" width="8.28515625" style="3" customWidth="1"/>
    <col min="16122" max="16122" width="14" style="3" customWidth="1"/>
    <col min="16123" max="16123" width="9.5703125" style="3" customWidth="1"/>
    <col min="16124" max="16124" width="8.140625" style="3" customWidth="1"/>
    <col min="16125" max="16125" width="17.42578125" style="3" bestFit="1" customWidth="1"/>
    <col min="16126" max="16126" width="20.5703125" style="3" customWidth="1"/>
    <col min="16127" max="16127" width="17.42578125" style="3" bestFit="1" customWidth="1"/>
    <col min="16128" max="16128" width="9.140625" style="3"/>
    <col min="16129" max="16129" width="15" style="3" bestFit="1" customWidth="1"/>
    <col min="16130" max="16384" width="9.140625" style="3"/>
  </cols>
  <sheetData>
    <row r="1" spans="1:5" ht="15.75" x14ac:dyDescent="0.25">
      <c r="A1" s="1"/>
      <c r="B1" s="2"/>
      <c r="C1" s="186" t="s">
        <v>580</v>
      </c>
      <c r="D1" s="186"/>
      <c r="E1" s="186"/>
    </row>
    <row r="2" spans="1:5" ht="15.75" customHeight="1" x14ac:dyDescent="0.25">
      <c r="A2" s="4"/>
      <c r="B2" s="5"/>
      <c r="C2" s="186" t="s">
        <v>496</v>
      </c>
      <c r="D2" s="186"/>
      <c r="E2" s="186"/>
    </row>
    <row r="3" spans="1:5" ht="15.75" x14ac:dyDescent="0.25">
      <c r="A3" s="1"/>
      <c r="B3" s="2"/>
      <c r="C3" s="186" t="s">
        <v>497</v>
      </c>
      <c r="D3" s="186"/>
      <c r="E3" s="186"/>
    </row>
    <row r="4" spans="1:5" ht="15.75" x14ac:dyDescent="0.25">
      <c r="A4" s="1"/>
      <c r="B4" s="2"/>
      <c r="C4" s="186" t="s">
        <v>498</v>
      </c>
      <c r="D4" s="186"/>
      <c r="E4" s="186"/>
    </row>
    <row r="5" spans="1:5" ht="41.25" customHeight="1" x14ac:dyDescent="0.25">
      <c r="A5" s="185" t="s">
        <v>446</v>
      </c>
      <c r="B5" s="185"/>
      <c r="C5" s="185"/>
      <c r="D5" s="185"/>
      <c r="E5" s="185"/>
    </row>
    <row r="6" spans="1:5" ht="14.25" customHeight="1" x14ac:dyDescent="0.2">
      <c r="A6" s="6"/>
      <c r="B6" s="7"/>
      <c r="E6" s="149" t="s">
        <v>459</v>
      </c>
    </row>
    <row r="7" spans="1:5" ht="30" customHeight="1" x14ac:dyDescent="0.2">
      <c r="A7" s="9" t="s">
        <v>0</v>
      </c>
      <c r="B7" s="11" t="s">
        <v>3</v>
      </c>
      <c r="C7" s="11" t="s">
        <v>1</v>
      </c>
      <c r="D7" s="88" t="s">
        <v>2</v>
      </c>
      <c r="E7" s="10" t="s">
        <v>4</v>
      </c>
    </row>
    <row r="8" spans="1:5" x14ac:dyDescent="0.2">
      <c r="A8" s="12"/>
      <c r="B8" s="15"/>
      <c r="C8" s="13"/>
      <c r="D8" s="89"/>
      <c r="E8" s="16"/>
    </row>
    <row r="9" spans="1:5" ht="33.75" customHeight="1" x14ac:dyDescent="0.2">
      <c r="A9" s="130" t="s">
        <v>440</v>
      </c>
      <c r="B9" s="131" t="s">
        <v>74</v>
      </c>
      <c r="C9" s="13"/>
      <c r="D9" s="14"/>
      <c r="E9" s="20">
        <f>E10+E82+E122+E150+E166+E171+E175</f>
        <v>679049786.11000001</v>
      </c>
    </row>
    <row r="10" spans="1:5" ht="38.25" customHeight="1" x14ac:dyDescent="0.2">
      <c r="A10" s="17" t="s">
        <v>5</v>
      </c>
      <c r="B10" s="19"/>
      <c r="C10" s="18" t="s">
        <v>6</v>
      </c>
      <c r="D10" s="51"/>
      <c r="E10" s="20">
        <f>E11+E67</f>
        <v>650274905.96000004</v>
      </c>
    </row>
    <row r="11" spans="1:5" ht="51" customHeight="1" x14ac:dyDescent="0.25">
      <c r="A11" s="17" t="s">
        <v>7</v>
      </c>
      <c r="B11" s="96"/>
      <c r="C11" s="18" t="s">
        <v>8</v>
      </c>
      <c r="D11" s="51"/>
      <c r="E11" s="20">
        <f>SUM(E14:E66)</f>
        <v>650036675.97000003</v>
      </c>
    </row>
    <row r="12" spans="1:5" ht="37.5" customHeight="1" x14ac:dyDescent="0.2">
      <c r="A12" s="101" t="s">
        <v>9</v>
      </c>
      <c r="B12" s="19"/>
      <c r="C12" s="102" t="s">
        <v>10</v>
      </c>
      <c r="D12" s="51"/>
      <c r="E12" s="21"/>
    </row>
    <row r="13" spans="1:5" ht="28.5" customHeight="1" x14ac:dyDescent="0.2">
      <c r="A13" s="22" t="s">
        <v>11</v>
      </c>
      <c r="B13" s="26"/>
      <c r="C13" s="24" t="s">
        <v>12</v>
      </c>
      <c r="D13" s="47"/>
      <c r="E13" s="21"/>
    </row>
    <row r="14" spans="1:5" ht="27" customHeight="1" x14ac:dyDescent="0.2">
      <c r="A14" s="27" t="s">
        <v>13</v>
      </c>
      <c r="B14" s="26"/>
      <c r="C14" s="28"/>
      <c r="D14" s="47">
        <v>600</v>
      </c>
      <c r="E14" s="21">
        <v>78440841.340000004</v>
      </c>
    </row>
    <row r="15" spans="1:5" ht="28.5" customHeight="1" x14ac:dyDescent="0.2">
      <c r="A15" s="172" t="s">
        <v>426</v>
      </c>
      <c r="B15" s="24"/>
      <c r="C15" s="24" t="s">
        <v>418</v>
      </c>
      <c r="D15" s="47"/>
      <c r="E15" s="16"/>
    </row>
    <row r="16" spans="1:5" ht="28.5" customHeight="1" x14ac:dyDescent="0.2">
      <c r="A16" s="27" t="s">
        <v>13</v>
      </c>
      <c r="B16" s="26"/>
      <c r="C16" s="28"/>
      <c r="D16" s="47">
        <v>600</v>
      </c>
      <c r="E16" s="166">
        <v>636300</v>
      </c>
    </row>
    <row r="17" spans="1:5" ht="38.25" customHeight="1" x14ac:dyDescent="0.2">
      <c r="A17" s="22" t="s">
        <v>14</v>
      </c>
      <c r="B17" s="19"/>
      <c r="C17" s="24" t="s">
        <v>15</v>
      </c>
      <c r="D17" s="51"/>
      <c r="E17" s="21"/>
    </row>
    <row r="18" spans="1:5" ht="27" customHeight="1" x14ac:dyDescent="0.2">
      <c r="A18" s="27" t="s">
        <v>13</v>
      </c>
      <c r="B18" s="26"/>
      <c r="C18" s="28"/>
      <c r="D18" s="47">
        <v>600</v>
      </c>
      <c r="E18" s="21">
        <v>41794685.689999998</v>
      </c>
    </row>
    <row r="19" spans="1:5" ht="24" x14ac:dyDescent="0.2">
      <c r="A19" s="172" t="s">
        <v>425</v>
      </c>
      <c r="B19" s="26"/>
      <c r="C19" s="24" t="s">
        <v>417</v>
      </c>
      <c r="D19" s="47"/>
      <c r="E19" s="21"/>
    </row>
    <row r="20" spans="1:5" ht="24.75" customHeight="1" x14ac:dyDescent="0.2">
      <c r="A20" s="27" t="s">
        <v>13</v>
      </c>
      <c r="B20" s="26"/>
      <c r="C20" s="24"/>
      <c r="D20" s="47">
        <v>600</v>
      </c>
      <c r="E20" s="21">
        <v>1763471</v>
      </c>
    </row>
    <row r="21" spans="1:5" ht="40.5" customHeight="1" x14ac:dyDescent="0.2">
      <c r="A21" s="29" t="s">
        <v>16</v>
      </c>
      <c r="B21" s="19"/>
      <c r="C21" s="24" t="s">
        <v>17</v>
      </c>
      <c r="D21" s="51"/>
      <c r="E21" s="21"/>
    </row>
    <row r="22" spans="1:5" ht="27" customHeight="1" x14ac:dyDescent="0.2">
      <c r="A22" s="27" t="s">
        <v>13</v>
      </c>
      <c r="B22" s="26"/>
      <c r="C22" s="28"/>
      <c r="D22" s="47">
        <v>600</v>
      </c>
      <c r="E22" s="21">
        <v>50350396.5</v>
      </c>
    </row>
    <row r="23" spans="1:5" ht="18.75" customHeight="1" x14ac:dyDescent="0.2">
      <c r="A23" s="30" t="s">
        <v>18</v>
      </c>
      <c r="B23" s="26"/>
      <c r="C23" s="28"/>
      <c r="D23" s="47"/>
      <c r="E23" s="21"/>
    </row>
    <row r="24" spans="1:5" ht="29.25" customHeight="1" x14ac:dyDescent="0.2">
      <c r="A24" s="104" t="s">
        <v>19</v>
      </c>
      <c r="B24" s="26"/>
      <c r="C24" s="24" t="s">
        <v>20</v>
      </c>
      <c r="D24" s="47"/>
      <c r="E24" s="21"/>
    </row>
    <row r="25" spans="1:5" ht="22.5" customHeight="1" x14ac:dyDescent="0.2">
      <c r="A25" s="31" t="s">
        <v>21</v>
      </c>
      <c r="B25" s="26"/>
      <c r="C25" s="24"/>
      <c r="D25" s="47">
        <v>300</v>
      </c>
      <c r="E25" s="21">
        <v>677761</v>
      </c>
    </row>
    <row r="26" spans="1:5" ht="20.25" customHeight="1" x14ac:dyDescent="0.2">
      <c r="A26" s="105" t="s">
        <v>30</v>
      </c>
      <c r="B26" s="26"/>
      <c r="C26" s="102" t="s">
        <v>22</v>
      </c>
      <c r="D26" s="47"/>
      <c r="E26" s="21"/>
    </row>
    <row r="27" spans="1:5" ht="28.5" customHeight="1" x14ac:dyDescent="0.2">
      <c r="A27" s="27" t="s">
        <v>13</v>
      </c>
      <c r="B27" s="26"/>
      <c r="C27" s="28"/>
      <c r="D27" s="47">
        <v>600</v>
      </c>
      <c r="E27" s="21">
        <v>1462006.75</v>
      </c>
    </row>
    <row r="28" spans="1:5" ht="28.5" customHeight="1" x14ac:dyDescent="0.2">
      <c r="A28" s="101" t="s">
        <v>23</v>
      </c>
      <c r="B28" s="26"/>
      <c r="C28" s="102" t="s">
        <v>24</v>
      </c>
      <c r="D28" s="47"/>
      <c r="E28" s="21"/>
    </row>
    <row r="29" spans="1:5" ht="15.75" customHeight="1" x14ac:dyDescent="0.2">
      <c r="A29" s="107" t="s">
        <v>25</v>
      </c>
      <c r="B29" s="26"/>
      <c r="C29" s="32" t="s">
        <v>26</v>
      </c>
      <c r="D29" s="47"/>
      <c r="E29" s="21"/>
    </row>
    <row r="30" spans="1:5" ht="48" customHeight="1" x14ac:dyDescent="0.2">
      <c r="A30" s="33" t="s">
        <v>27</v>
      </c>
      <c r="B30" s="26"/>
      <c r="C30" s="28"/>
      <c r="D30" s="47">
        <v>100</v>
      </c>
      <c r="E30" s="21">
        <v>11377558.1</v>
      </c>
    </row>
    <row r="31" spans="1:5" ht="27.75" customHeight="1" x14ac:dyDescent="0.2">
      <c r="A31" s="31" t="s">
        <v>28</v>
      </c>
      <c r="B31" s="26"/>
      <c r="C31" s="28"/>
      <c r="D31" s="47">
        <v>200</v>
      </c>
      <c r="E31" s="21">
        <v>1556193.61</v>
      </c>
    </row>
    <row r="32" spans="1:5" ht="17.25" customHeight="1" x14ac:dyDescent="0.2">
      <c r="A32" s="74" t="s">
        <v>29</v>
      </c>
      <c r="B32" s="26"/>
      <c r="C32" s="28"/>
      <c r="D32" s="47">
        <v>800</v>
      </c>
      <c r="E32" s="21">
        <v>234736.9</v>
      </c>
    </row>
    <row r="33" spans="1:5" ht="16.5" customHeight="1" x14ac:dyDescent="0.2">
      <c r="A33" s="107" t="s">
        <v>30</v>
      </c>
      <c r="B33" s="26"/>
      <c r="C33" s="102" t="s">
        <v>31</v>
      </c>
      <c r="D33" s="47"/>
      <c r="E33" s="21"/>
    </row>
    <row r="34" spans="1:5" ht="26.25" customHeight="1" x14ac:dyDescent="0.2">
      <c r="A34" s="31" t="s">
        <v>28</v>
      </c>
      <c r="B34" s="26"/>
      <c r="C34" s="102"/>
      <c r="D34" s="47">
        <v>200</v>
      </c>
      <c r="E34" s="21">
        <v>616150</v>
      </c>
    </row>
    <row r="35" spans="1:5" ht="16.5" customHeight="1" x14ac:dyDescent="0.2">
      <c r="A35" s="31" t="s">
        <v>21</v>
      </c>
      <c r="B35" s="26"/>
      <c r="C35" s="102"/>
      <c r="D35" s="47">
        <v>300</v>
      </c>
      <c r="E35" s="21">
        <v>60000</v>
      </c>
    </row>
    <row r="36" spans="1:5" ht="24.75" customHeight="1" x14ac:dyDescent="0.2">
      <c r="A36" s="27" t="s">
        <v>13</v>
      </c>
      <c r="B36" s="26"/>
      <c r="C36" s="28"/>
      <c r="D36" s="47">
        <v>600</v>
      </c>
      <c r="E36" s="21">
        <v>159100</v>
      </c>
    </row>
    <row r="37" spans="1:5" ht="24" x14ac:dyDescent="0.2">
      <c r="A37" s="73" t="s">
        <v>32</v>
      </c>
      <c r="B37" s="19"/>
      <c r="C37" s="24" t="s">
        <v>33</v>
      </c>
      <c r="D37" s="51"/>
      <c r="E37" s="21"/>
    </row>
    <row r="38" spans="1:5" ht="16.5" customHeight="1" x14ac:dyDescent="0.2">
      <c r="A38" s="108" t="s">
        <v>30</v>
      </c>
      <c r="B38" s="19"/>
      <c r="C38" s="24" t="s">
        <v>34</v>
      </c>
      <c r="D38" s="51"/>
      <c r="E38" s="21"/>
    </row>
    <row r="39" spans="1:5" ht="38.25" customHeight="1" x14ac:dyDescent="0.2">
      <c r="A39" s="27" t="s">
        <v>411</v>
      </c>
      <c r="B39" s="26"/>
      <c r="C39" s="24"/>
      <c r="D39" s="47">
        <v>600</v>
      </c>
      <c r="E39" s="21">
        <v>16408834.560000001</v>
      </c>
    </row>
    <row r="40" spans="1:5" ht="38.25" customHeight="1" x14ac:dyDescent="0.2">
      <c r="A40" s="173" t="s">
        <v>518</v>
      </c>
      <c r="B40" s="3"/>
      <c r="C40" s="24" t="s">
        <v>519</v>
      </c>
      <c r="D40" s="21"/>
      <c r="E40" s="21"/>
    </row>
    <row r="41" spans="1:5" ht="29.25" customHeight="1" x14ac:dyDescent="0.2">
      <c r="A41" s="27" t="s">
        <v>50</v>
      </c>
      <c r="B41" s="24"/>
      <c r="C41" s="3"/>
      <c r="D41" s="47">
        <v>600</v>
      </c>
      <c r="E41" s="21">
        <v>1107702</v>
      </c>
    </row>
    <row r="42" spans="1:5" ht="40.5" customHeight="1" x14ac:dyDescent="0.2">
      <c r="A42" s="34" t="s">
        <v>35</v>
      </c>
      <c r="B42" s="34"/>
      <c r="C42" s="35" t="s">
        <v>36</v>
      </c>
      <c r="D42" s="90" t="s">
        <v>37</v>
      </c>
      <c r="E42" s="21"/>
    </row>
    <row r="43" spans="1:5" ht="18.75" customHeight="1" x14ac:dyDescent="0.2">
      <c r="A43" s="31" t="s">
        <v>21</v>
      </c>
      <c r="B43" s="31"/>
      <c r="C43" s="37" t="s">
        <v>37</v>
      </c>
      <c r="D43" s="90">
        <v>300</v>
      </c>
      <c r="E43" s="21">
        <v>184350</v>
      </c>
    </row>
    <row r="44" spans="1:5" ht="38.25" customHeight="1" x14ac:dyDescent="0.2">
      <c r="A44" s="34" t="s">
        <v>38</v>
      </c>
      <c r="B44" s="34"/>
      <c r="C44" s="35" t="s">
        <v>39</v>
      </c>
      <c r="D44" s="90" t="s">
        <v>37</v>
      </c>
      <c r="E44" s="21"/>
    </row>
    <row r="45" spans="1:5" ht="22.5" customHeight="1" x14ac:dyDescent="0.2">
      <c r="A45" s="31" t="s">
        <v>21</v>
      </c>
      <c r="B45" s="31"/>
      <c r="C45" s="37" t="s">
        <v>37</v>
      </c>
      <c r="D45" s="90">
        <v>300</v>
      </c>
      <c r="E45" s="21">
        <v>17744920</v>
      </c>
    </row>
    <row r="46" spans="1:5" ht="38.25" customHeight="1" x14ac:dyDescent="0.2">
      <c r="A46" s="34" t="s">
        <v>40</v>
      </c>
      <c r="B46" s="34"/>
      <c r="C46" s="35" t="s">
        <v>41</v>
      </c>
      <c r="D46" s="90" t="s">
        <v>37</v>
      </c>
      <c r="E46" s="21"/>
    </row>
    <row r="47" spans="1:5" ht="30" customHeight="1" x14ac:dyDescent="0.2">
      <c r="A47" s="31" t="s">
        <v>28</v>
      </c>
      <c r="B47" s="31"/>
      <c r="C47" s="35"/>
      <c r="D47" s="90">
        <v>200</v>
      </c>
      <c r="E47" s="21">
        <v>6750830</v>
      </c>
    </row>
    <row r="48" spans="1:5" ht="21" customHeight="1" x14ac:dyDescent="0.2">
      <c r="A48" s="31" t="s">
        <v>21</v>
      </c>
      <c r="B48" s="31"/>
      <c r="C48" s="37" t="s">
        <v>37</v>
      </c>
      <c r="D48" s="90">
        <v>300</v>
      </c>
      <c r="E48" s="21">
        <v>6249938</v>
      </c>
    </row>
    <row r="49" spans="1:5" ht="28.5" customHeight="1" x14ac:dyDescent="0.2">
      <c r="A49" s="34" t="s">
        <v>42</v>
      </c>
      <c r="B49" s="34"/>
      <c r="C49" s="35" t="s">
        <v>43</v>
      </c>
      <c r="D49" s="90" t="s">
        <v>37</v>
      </c>
      <c r="E49" s="21"/>
    </row>
    <row r="50" spans="1:5" ht="22.5" customHeight="1" x14ac:dyDescent="0.2">
      <c r="A50" s="31" t="s">
        <v>28</v>
      </c>
      <c r="B50" s="31"/>
      <c r="C50" s="35"/>
      <c r="D50" s="90">
        <v>200</v>
      </c>
      <c r="E50" s="21">
        <v>600</v>
      </c>
    </row>
    <row r="51" spans="1:5" ht="22.5" customHeight="1" x14ac:dyDescent="0.2">
      <c r="A51" s="31" t="s">
        <v>21</v>
      </c>
      <c r="B51" s="31"/>
      <c r="C51" s="37" t="s">
        <v>37</v>
      </c>
      <c r="D51" s="90">
        <v>300</v>
      </c>
      <c r="E51" s="21">
        <v>1619982</v>
      </c>
    </row>
    <row r="52" spans="1:5" ht="30" customHeight="1" x14ac:dyDescent="0.2">
      <c r="A52" s="27" t="s">
        <v>13</v>
      </c>
      <c r="B52" s="27"/>
      <c r="C52" s="37"/>
      <c r="D52" s="90">
        <v>600</v>
      </c>
      <c r="E52" s="21">
        <v>600966</v>
      </c>
    </row>
    <row r="53" spans="1:5" ht="38.25" customHeight="1" x14ac:dyDescent="0.2">
      <c r="A53" s="34" t="s">
        <v>44</v>
      </c>
      <c r="B53" s="34"/>
      <c r="C53" s="35" t="s">
        <v>45</v>
      </c>
      <c r="D53" s="90" t="s">
        <v>37</v>
      </c>
      <c r="E53" s="21"/>
    </row>
    <row r="54" spans="1:5" ht="27.75" customHeight="1" x14ac:dyDescent="0.2">
      <c r="A54" s="27" t="s">
        <v>13</v>
      </c>
      <c r="B54" s="27"/>
      <c r="C54" s="37" t="s">
        <v>37</v>
      </c>
      <c r="D54" s="90">
        <v>600</v>
      </c>
      <c r="E54" s="21">
        <v>823672</v>
      </c>
    </row>
    <row r="55" spans="1:5" ht="28.5" customHeight="1" x14ac:dyDescent="0.2">
      <c r="A55" s="34" t="s">
        <v>46</v>
      </c>
      <c r="B55" s="34"/>
      <c r="C55" s="35" t="s">
        <v>47</v>
      </c>
      <c r="D55" s="90" t="s">
        <v>37</v>
      </c>
      <c r="E55" s="21"/>
    </row>
    <row r="56" spans="1:5" ht="27" customHeight="1" x14ac:dyDescent="0.2">
      <c r="A56" s="27" t="s">
        <v>13</v>
      </c>
      <c r="B56" s="27"/>
      <c r="C56" s="37" t="s">
        <v>37</v>
      </c>
      <c r="D56" s="90">
        <v>600</v>
      </c>
      <c r="E56" s="21">
        <v>209091776</v>
      </c>
    </row>
    <row r="57" spans="1:5" ht="27" customHeight="1" x14ac:dyDescent="0.2">
      <c r="A57" s="34" t="s">
        <v>48</v>
      </c>
      <c r="B57" s="34"/>
      <c r="C57" s="35" t="s">
        <v>49</v>
      </c>
      <c r="D57" s="90" t="s">
        <v>37</v>
      </c>
      <c r="E57" s="21"/>
    </row>
    <row r="58" spans="1:5" ht="26.25" customHeight="1" x14ac:dyDescent="0.2">
      <c r="A58" s="33" t="s">
        <v>50</v>
      </c>
      <c r="B58" s="33"/>
      <c r="C58" s="37" t="s">
        <v>37</v>
      </c>
      <c r="D58" s="90">
        <v>600</v>
      </c>
      <c r="E58" s="21">
        <v>12722653</v>
      </c>
    </row>
    <row r="59" spans="1:5" ht="25.5" customHeight="1" x14ac:dyDescent="0.2">
      <c r="A59" s="34" t="s">
        <v>51</v>
      </c>
      <c r="B59" s="34"/>
      <c r="C59" s="35" t="s">
        <v>52</v>
      </c>
      <c r="D59" s="90" t="s">
        <v>37</v>
      </c>
      <c r="E59" s="21"/>
    </row>
    <row r="60" spans="1:5" ht="29.25" customHeight="1" x14ac:dyDescent="0.2">
      <c r="A60" s="33" t="s">
        <v>50</v>
      </c>
      <c r="B60" s="33"/>
      <c r="C60" s="37" t="s">
        <v>37</v>
      </c>
      <c r="D60" s="90">
        <v>600</v>
      </c>
      <c r="E60" s="21">
        <v>153510500</v>
      </c>
    </row>
    <row r="61" spans="1:5" ht="25.5" customHeight="1" x14ac:dyDescent="0.2">
      <c r="A61" s="22" t="s">
        <v>471</v>
      </c>
      <c r="B61" s="22"/>
      <c r="C61" s="35" t="s">
        <v>470</v>
      </c>
      <c r="D61" s="151"/>
      <c r="E61" s="21"/>
    </row>
    <row r="62" spans="1:5" ht="29.25" customHeight="1" x14ac:dyDescent="0.2">
      <c r="A62" s="33" t="s">
        <v>50</v>
      </c>
      <c r="B62" s="33"/>
      <c r="C62" s="37"/>
      <c r="D62" s="151">
        <v>600</v>
      </c>
      <c r="E62" s="21">
        <v>6219395</v>
      </c>
    </row>
    <row r="63" spans="1:5" ht="39.75" customHeight="1" x14ac:dyDescent="0.2">
      <c r="A63" s="22" t="s">
        <v>474</v>
      </c>
      <c r="B63" s="37"/>
      <c r="C63" s="35" t="s">
        <v>475</v>
      </c>
      <c r="D63" s="90"/>
      <c r="E63" s="21"/>
    </row>
    <row r="64" spans="1:5" ht="30.75" customHeight="1" x14ac:dyDescent="0.2">
      <c r="A64" s="33" t="s">
        <v>50</v>
      </c>
      <c r="B64" s="37"/>
      <c r="C64" s="37"/>
      <c r="D64" s="90">
        <v>600</v>
      </c>
      <c r="E64" s="21">
        <v>14775915</v>
      </c>
    </row>
    <row r="65" spans="1:5" ht="37.5" customHeight="1" x14ac:dyDescent="0.2">
      <c r="A65" s="22" t="s">
        <v>579</v>
      </c>
      <c r="B65" s="37"/>
      <c r="C65" s="35" t="s">
        <v>500</v>
      </c>
      <c r="D65" s="90"/>
      <c r="E65" s="21"/>
    </row>
    <row r="66" spans="1:5" ht="30.75" customHeight="1" x14ac:dyDescent="0.2">
      <c r="A66" s="33" t="s">
        <v>50</v>
      </c>
      <c r="B66" s="37"/>
      <c r="C66" s="37"/>
      <c r="D66" s="90">
        <v>600</v>
      </c>
      <c r="E66" s="21">
        <v>13095441.52</v>
      </c>
    </row>
    <row r="67" spans="1:5" ht="56.25" customHeight="1" x14ac:dyDescent="0.2">
      <c r="A67" s="40" t="s">
        <v>442</v>
      </c>
      <c r="B67" s="26" t="s">
        <v>70</v>
      </c>
      <c r="C67" s="18" t="s">
        <v>69</v>
      </c>
      <c r="D67" s="43"/>
      <c r="E67" s="20">
        <f>SUM(E68:E81)</f>
        <v>238229.99</v>
      </c>
    </row>
    <row r="68" spans="1:5" ht="36" x14ac:dyDescent="0.2">
      <c r="A68" s="44" t="s">
        <v>71</v>
      </c>
      <c r="B68" s="26"/>
      <c r="C68" s="24" t="s">
        <v>72</v>
      </c>
      <c r="D68" s="43"/>
      <c r="E68" s="21"/>
    </row>
    <row r="69" spans="1:5" ht="16.5" customHeight="1" x14ac:dyDescent="0.2">
      <c r="A69" s="103" t="s">
        <v>73</v>
      </c>
      <c r="B69" s="26"/>
      <c r="C69" s="24" t="s">
        <v>402</v>
      </c>
      <c r="D69" s="43"/>
      <c r="E69" s="21"/>
    </row>
    <row r="70" spans="1:5" ht="24.75" customHeight="1" x14ac:dyDescent="0.2">
      <c r="A70" s="31" t="s">
        <v>28</v>
      </c>
      <c r="B70" s="26"/>
      <c r="C70" s="28"/>
      <c r="D70" s="43">
        <v>200</v>
      </c>
      <c r="E70" s="21">
        <v>2493.87</v>
      </c>
    </row>
    <row r="71" spans="1:5" ht="36.75" customHeight="1" x14ac:dyDescent="0.2">
      <c r="A71" s="101" t="s">
        <v>75</v>
      </c>
      <c r="B71" s="26"/>
      <c r="C71" s="102" t="s">
        <v>76</v>
      </c>
      <c r="D71" s="43"/>
      <c r="E71" s="21"/>
    </row>
    <row r="72" spans="1:5" ht="18.75" customHeight="1" x14ac:dyDescent="0.2">
      <c r="A72" s="103" t="s">
        <v>73</v>
      </c>
      <c r="B72" s="26"/>
      <c r="C72" s="106" t="s">
        <v>77</v>
      </c>
      <c r="D72" s="43"/>
      <c r="E72" s="21"/>
    </row>
    <row r="73" spans="1:5" ht="24.75" customHeight="1" x14ac:dyDescent="0.2">
      <c r="A73" s="33" t="s">
        <v>50</v>
      </c>
      <c r="B73" s="26"/>
      <c r="C73" s="28"/>
      <c r="D73" s="43">
        <v>600</v>
      </c>
      <c r="E73" s="21">
        <v>81414.11</v>
      </c>
    </row>
    <row r="74" spans="1:5" ht="24" x14ac:dyDescent="0.2">
      <c r="A74" s="101" t="s">
        <v>79</v>
      </c>
      <c r="B74" s="26"/>
      <c r="C74" s="102" t="s">
        <v>80</v>
      </c>
      <c r="D74" s="43"/>
      <c r="E74" s="21"/>
    </row>
    <row r="75" spans="1:5" ht="18.75" customHeight="1" x14ac:dyDescent="0.2">
      <c r="A75" s="103" t="s">
        <v>73</v>
      </c>
      <c r="B75" s="41"/>
      <c r="C75" s="106" t="s">
        <v>81</v>
      </c>
      <c r="D75" s="43"/>
      <c r="E75" s="21"/>
    </row>
    <row r="76" spans="1:5" ht="26.25" customHeight="1" x14ac:dyDescent="0.2">
      <c r="A76" s="31" t="s">
        <v>28</v>
      </c>
      <c r="B76" s="41"/>
      <c r="C76" s="106"/>
      <c r="D76" s="43">
        <v>200</v>
      </c>
      <c r="E76" s="21">
        <v>14500</v>
      </c>
    </row>
    <row r="77" spans="1:5" ht="28.5" customHeight="1" x14ac:dyDescent="0.2">
      <c r="A77" s="33" t="s">
        <v>421</v>
      </c>
      <c r="B77" s="26"/>
      <c r="C77" s="28"/>
      <c r="D77" s="43">
        <v>600</v>
      </c>
      <c r="E77" s="21">
        <v>10963.01</v>
      </c>
    </row>
    <row r="78" spans="1:5" ht="27.75" customHeight="1" x14ac:dyDescent="0.2">
      <c r="A78" s="101" t="s">
        <v>82</v>
      </c>
      <c r="B78" s="26"/>
      <c r="C78" s="102" t="s">
        <v>83</v>
      </c>
      <c r="D78" s="43"/>
      <c r="E78" s="21"/>
    </row>
    <row r="79" spans="1:5" ht="18.75" customHeight="1" x14ac:dyDescent="0.2">
      <c r="A79" s="103" t="s">
        <v>73</v>
      </c>
      <c r="B79" s="26"/>
      <c r="C79" s="106" t="s">
        <v>84</v>
      </c>
      <c r="D79" s="43"/>
      <c r="E79" s="21"/>
    </row>
    <row r="80" spans="1:5" ht="26.25" customHeight="1" x14ac:dyDescent="0.2">
      <c r="A80" s="31" t="s">
        <v>28</v>
      </c>
      <c r="B80" s="26"/>
      <c r="C80" s="106"/>
      <c r="D80" s="43">
        <v>200</v>
      </c>
      <c r="E80" s="21">
        <v>11000</v>
      </c>
    </row>
    <row r="81" spans="1:5" ht="27.75" customHeight="1" x14ac:dyDescent="0.2">
      <c r="A81" s="33" t="s">
        <v>421</v>
      </c>
      <c r="B81" s="3"/>
      <c r="C81" s="28"/>
      <c r="D81" s="43">
        <v>600</v>
      </c>
      <c r="E81" s="21">
        <v>117859</v>
      </c>
    </row>
    <row r="82" spans="1:5" ht="31.5" customHeight="1" x14ac:dyDescent="0.2">
      <c r="A82" s="45" t="s">
        <v>456</v>
      </c>
      <c r="B82" s="26"/>
      <c r="C82" s="18" t="s">
        <v>85</v>
      </c>
      <c r="D82" s="47"/>
      <c r="E82" s="20">
        <f>E83+E87+E92+E115</f>
        <v>7630269.3599999994</v>
      </c>
    </row>
    <row r="83" spans="1:5" ht="28.5" customHeight="1" x14ac:dyDescent="0.2">
      <c r="A83" s="126" t="s">
        <v>443</v>
      </c>
      <c r="B83" s="26"/>
      <c r="C83" s="50" t="s">
        <v>86</v>
      </c>
      <c r="D83" s="47"/>
      <c r="E83" s="20">
        <f>SUM(E84:E86)</f>
        <v>6000</v>
      </c>
    </row>
    <row r="84" spans="1:5" ht="16.5" customHeight="1" x14ac:dyDescent="0.2">
      <c r="A84" s="109" t="s">
        <v>96</v>
      </c>
      <c r="B84" s="26"/>
      <c r="C84" s="102" t="s">
        <v>97</v>
      </c>
      <c r="D84" s="47"/>
      <c r="E84" s="21"/>
    </row>
    <row r="85" spans="1:5" ht="16.5" customHeight="1" x14ac:dyDescent="0.2">
      <c r="A85" s="103" t="s">
        <v>94</v>
      </c>
      <c r="B85" s="26"/>
      <c r="C85" s="106" t="s">
        <v>98</v>
      </c>
      <c r="D85" s="47"/>
      <c r="E85" s="21"/>
    </row>
    <row r="86" spans="1:5" ht="29.25" customHeight="1" x14ac:dyDescent="0.2">
      <c r="A86" s="33" t="s">
        <v>421</v>
      </c>
      <c r="B86" s="26"/>
      <c r="C86" s="28"/>
      <c r="D86" s="47">
        <v>600</v>
      </c>
      <c r="E86" s="21">
        <v>6000</v>
      </c>
    </row>
    <row r="87" spans="1:5" ht="31.5" customHeight="1" x14ac:dyDescent="0.2">
      <c r="A87" s="126" t="s">
        <v>130</v>
      </c>
      <c r="B87" s="26"/>
      <c r="C87" s="18" t="s">
        <v>131</v>
      </c>
      <c r="D87" s="47"/>
      <c r="E87" s="20">
        <f>SUM(E90:E91)</f>
        <v>66500</v>
      </c>
    </row>
    <row r="88" spans="1:5" ht="43.5" customHeight="1" x14ac:dyDescent="0.25">
      <c r="A88" s="101" t="s">
        <v>132</v>
      </c>
      <c r="B88" s="26"/>
      <c r="C88" s="102" t="s">
        <v>133</v>
      </c>
      <c r="D88" s="47"/>
      <c r="E88" s="99"/>
    </row>
    <row r="89" spans="1:5" ht="27.75" customHeight="1" x14ac:dyDescent="0.25">
      <c r="A89" s="101" t="s">
        <v>134</v>
      </c>
      <c r="B89" s="26"/>
      <c r="C89" s="102" t="s">
        <v>135</v>
      </c>
      <c r="D89" s="47"/>
      <c r="E89" s="99"/>
    </row>
    <row r="90" spans="1:5" ht="15.75" customHeight="1" x14ac:dyDescent="0.2">
      <c r="A90" s="103" t="s">
        <v>433</v>
      </c>
      <c r="B90" s="26"/>
      <c r="C90" s="102"/>
      <c r="D90" s="47">
        <v>300</v>
      </c>
      <c r="E90" s="127">
        <v>5412.75</v>
      </c>
    </row>
    <row r="91" spans="1:5" ht="24.75" x14ac:dyDescent="0.25">
      <c r="A91" s="33" t="s">
        <v>421</v>
      </c>
      <c r="B91" s="110"/>
      <c r="C91" s="110"/>
      <c r="D91" s="152">
        <v>600</v>
      </c>
      <c r="E91" s="155">
        <v>61087.25</v>
      </c>
    </row>
    <row r="92" spans="1:5" ht="41.25" customHeight="1" x14ac:dyDescent="0.2">
      <c r="A92" s="56" t="s">
        <v>457</v>
      </c>
      <c r="B92" s="26"/>
      <c r="C92" s="50" t="s">
        <v>139</v>
      </c>
      <c r="D92" s="47"/>
      <c r="E92" s="20">
        <f>SUM(E93:E113)</f>
        <v>7135086.3599999994</v>
      </c>
    </row>
    <row r="93" spans="1:5" ht="36" customHeight="1" x14ac:dyDescent="0.2">
      <c r="A93" s="101" t="s">
        <v>423</v>
      </c>
      <c r="B93" s="41"/>
      <c r="C93" s="102" t="s">
        <v>140</v>
      </c>
      <c r="D93" s="43"/>
      <c r="E93" s="21"/>
    </row>
    <row r="94" spans="1:5" ht="27" customHeight="1" x14ac:dyDescent="0.2">
      <c r="A94" s="101" t="s">
        <v>141</v>
      </c>
      <c r="B94" s="42"/>
      <c r="C94" s="102" t="s">
        <v>142</v>
      </c>
      <c r="D94" s="43"/>
      <c r="E94" s="21"/>
    </row>
    <row r="95" spans="1:5" ht="28.5" customHeight="1" x14ac:dyDescent="0.25">
      <c r="A95" s="33" t="s">
        <v>421</v>
      </c>
      <c r="B95" s="110"/>
      <c r="C95" s="110"/>
      <c r="D95" s="164">
        <v>600</v>
      </c>
      <c r="E95" s="21">
        <v>221002</v>
      </c>
    </row>
    <row r="96" spans="1:5" ht="24" x14ac:dyDescent="0.2">
      <c r="A96" s="22" t="s">
        <v>145</v>
      </c>
      <c r="B96" s="41"/>
      <c r="C96" s="102" t="s">
        <v>422</v>
      </c>
      <c r="D96" s="43"/>
      <c r="E96" s="21"/>
    </row>
    <row r="97" spans="1:5" ht="36" x14ac:dyDescent="0.2">
      <c r="A97" s="101" t="s">
        <v>143</v>
      </c>
      <c r="B97" s="41"/>
      <c r="C97" s="102" t="s">
        <v>405</v>
      </c>
      <c r="D97" s="43"/>
      <c r="E97" s="21"/>
    </row>
    <row r="98" spans="1:5" ht="24" x14ac:dyDescent="0.2">
      <c r="A98" s="33" t="s">
        <v>421</v>
      </c>
      <c r="B98" s="41"/>
      <c r="C98" s="106"/>
      <c r="D98" s="43">
        <v>600</v>
      </c>
      <c r="E98" s="21">
        <v>98088.7</v>
      </c>
    </row>
    <row r="99" spans="1:5" ht="49.5" customHeight="1" x14ac:dyDescent="0.2">
      <c r="A99" s="101" t="s">
        <v>144</v>
      </c>
      <c r="B99" s="41"/>
      <c r="C99" s="102" t="s">
        <v>404</v>
      </c>
      <c r="D99" s="43"/>
      <c r="E99" s="21"/>
    </row>
    <row r="100" spans="1:5" ht="29.25" customHeight="1" x14ac:dyDescent="0.2">
      <c r="A100" s="33" t="s">
        <v>50</v>
      </c>
      <c r="B100" s="41"/>
      <c r="C100" s="106"/>
      <c r="D100" s="43">
        <v>600</v>
      </c>
      <c r="E100" s="21">
        <v>483315</v>
      </c>
    </row>
    <row r="101" spans="1:5" ht="24.75" customHeight="1" x14ac:dyDescent="0.2">
      <c r="A101" s="101" t="s">
        <v>141</v>
      </c>
      <c r="B101" s="41"/>
      <c r="C101" s="106" t="s">
        <v>403</v>
      </c>
      <c r="D101" s="43"/>
      <c r="E101" s="21"/>
    </row>
    <row r="102" spans="1:5" ht="27" customHeight="1" x14ac:dyDescent="0.2">
      <c r="A102" s="33" t="s">
        <v>50</v>
      </c>
      <c r="B102" s="59"/>
      <c r="C102" s="57"/>
      <c r="D102" s="58">
        <v>600</v>
      </c>
      <c r="E102" s="21">
        <v>1170570.6599999999</v>
      </c>
    </row>
    <row r="103" spans="1:5" ht="54" customHeight="1" x14ac:dyDescent="0.2">
      <c r="A103" s="34" t="s">
        <v>146</v>
      </c>
      <c r="B103" s="59"/>
      <c r="C103" s="35" t="s">
        <v>147</v>
      </c>
      <c r="D103" s="58"/>
      <c r="E103" s="21"/>
    </row>
    <row r="104" spans="1:5" ht="24" x14ac:dyDescent="0.2">
      <c r="A104" s="33" t="s">
        <v>50</v>
      </c>
      <c r="B104" s="59"/>
      <c r="C104" s="57"/>
      <c r="D104" s="58">
        <v>600</v>
      </c>
      <c r="E104" s="21">
        <v>621918</v>
      </c>
    </row>
    <row r="105" spans="1:5" ht="48" x14ac:dyDescent="0.2">
      <c r="A105" s="34" t="s">
        <v>148</v>
      </c>
      <c r="B105" s="59"/>
      <c r="C105" s="35" t="s">
        <v>149</v>
      </c>
      <c r="D105" s="58"/>
      <c r="E105" s="21"/>
    </row>
    <row r="106" spans="1:5" ht="24" x14ac:dyDescent="0.2">
      <c r="A106" s="33" t="s">
        <v>50</v>
      </c>
      <c r="B106" s="59"/>
      <c r="C106" s="57"/>
      <c r="D106" s="58">
        <v>600</v>
      </c>
      <c r="E106" s="21">
        <v>1933257</v>
      </c>
    </row>
    <row r="107" spans="1:5" ht="48" x14ac:dyDescent="0.2">
      <c r="A107" s="34" t="s">
        <v>150</v>
      </c>
      <c r="B107" s="59"/>
      <c r="C107" s="35" t="s">
        <v>151</v>
      </c>
      <c r="D107" s="58"/>
      <c r="E107" s="21"/>
    </row>
    <row r="108" spans="1:5" ht="15.75" customHeight="1" x14ac:dyDescent="0.2">
      <c r="A108" s="31" t="s">
        <v>21</v>
      </c>
      <c r="B108" s="59"/>
      <c r="C108" s="57"/>
      <c r="D108" s="58">
        <v>300</v>
      </c>
      <c r="E108" s="21">
        <v>1617545</v>
      </c>
    </row>
    <row r="109" spans="1:5" ht="24" x14ac:dyDescent="0.2">
      <c r="A109" s="33" t="s">
        <v>50</v>
      </c>
      <c r="B109" s="59"/>
      <c r="C109" s="57"/>
      <c r="D109" s="58">
        <v>600</v>
      </c>
      <c r="E109" s="21">
        <v>541455</v>
      </c>
    </row>
    <row r="110" spans="1:5" ht="36" x14ac:dyDescent="0.2">
      <c r="A110" s="34" t="s">
        <v>152</v>
      </c>
      <c r="B110" s="59"/>
      <c r="C110" s="35" t="s">
        <v>153</v>
      </c>
      <c r="D110" s="58"/>
      <c r="E110" s="21"/>
    </row>
    <row r="111" spans="1:5" ht="16.5" customHeight="1" x14ac:dyDescent="0.2">
      <c r="A111" s="31" t="s">
        <v>21</v>
      </c>
      <c r="B111" s="59"/>
      <c r="C111" s="57"/>
      <c r="D111" s="58">
        <v>300</v>
      </c>
      <c r="E111" s="21">
        <v>386555</v>
      </c>
    </row>
    <row r="112" spans="1:5" ht="27" customHeight="1" x14ac:dyDescent="0.2">
      <c r="A112" s="29" t="s">
        <v>154</v>
      </c>
      <c r="B112" s="59"/>
      <c r="C112" s="57" t="s">
        <v>155</v>
      </c>
      <c r="D112" s="58"/>
      <c r="E112" s="21"/>
    </row>
    <row r="113" spans="1:5" ht="24" customHeight="1" x14ac:dyDescent="0.2">
      <c r="A113" s="33" t="s">
        <v>50</v>
      </c>
      <c r="B113" s="59"/>
      <c r="C113" s="57"/>
      <c r="D113" s="58">
        <v>600</v>
      </c>
      <c r="E113" s="21">
        <v>61380</v>
      </c>
    </row>
    <row r="114" spans="1:5" x14ac:dyDescent="0.2">
      <c r="A114" s="33"/>
      <c r="B114" s="59"/>
      <c r="C114" s="57"/>
      <c r="D114" s="58"/>
      <c r="E114" s="21"/>
    </row>
    <row r="115" spans="1:5" ht="15" customHeight="1" x14ac:dyDescent="0.2">
      <c r="A115" s="123" t="s">
        <v>156</v>
      </c>
      <c r="B115" s="28"/>
      <c r="C115" s="62" t="s">
        <v>157</v>
      </c>
      <c r="D115" s="92"/>
      <c r="E115" s="20">
        <f>SUM(E116:E121)</f>
        <v>422683</v>
      </c>
    </row>
    <row r="116" spans="1:5" ht="26.25" customHeight="1" x14ac:dyDescent="0.2">
      <c r="A116" s="101" t="s">
        <v>162</v>
      </c>
      <c r="B116" s="63"/>
      <c r="C116" s="102" t="s">
        <v>163</v>
      </c>
      <c r="D116" s="58"/>
      <c r="E116" s="21"/>
    </row>
    <row r="117" spans="1:5" ht="37.5" customHeight="1" x14ac:dyDescent="0.2">
      <c r="A117" s="103" t="s">
        <v>160</v>
      </c>
      <c r="B117" s="63"/>
      <c r="C117" s="106" t="s">
        <v>164</v>
      </c>
      <c r="D117" s="58"/>
      <c r="E117" s="21"/>
    </row>
    <row r="118" spans="1:5" ht="24" x14ac:dyDescent="0.2">
      <c r="A118" s="33" t="s">
        <v>424</v>
      </c>
      <c r="B118" s="41"/>
      <c r="C118" s="28"/>
      <c r="D118" s="47">
        <v>600</v>
      </c>
      <c r="E118" s="21">
        <v>12000</v>
      </c>
    </row>
    <row r="119" spans="1:5" ht="24" x14ac:dyDescent="0.2">
      <c r="A119" s="22" t="s">
        <v>543</v>
      </c>
      <c r="B119" s="41"/>
      <c r="C119" s="24" t="s">
        <v>544</v>
      </c>
      <c r="D119" s="47"/>
      <c r="E119" s="21"/>
    </row>
    <row r="120" spans="1:5" ht="36" x14ac:dyDescent="0.2">
      <c r="A120" s="33" t="s">
        <v>160</v>
      </c>
      <c r="B120" s="41"/>
      <c r="C120" s="28" t="s">
        <v>545</v>
      </c>
      <c r="D120" s="47"/>
      <c r="E120" s="21"/>
    </row>
    <row r="121" spans="1:5" ht="24" x14ac:dyDescent="0.2">
      <c r="A121" s="33" t="s">
        <v>424</v>
      </c>
      <c r="B121" s="41"/>
      <c r="C121" s="28"/>
      <c r="D121" s="47">
        <v>600</v>
      </c>
      <c r="E121" s="21">
        <v>410683</v>
      </c>
    </row>
    <row r="122" spans="1:5" ht="40.5" customHeight="1" x14ac:dyDescent="0.2">
      <c r="A122" s="67" t="s">
        <v>183</v>
      </c>
      <c r="B122" s="28"/>
      <c r="C122" s="62" t="s">
        <v>184</v>
      </c>
      <c r="D122" s="92"/>
      <c r="E122" s="20">
        <f>E123+E130+E138+E146</f>
        <v>2826922.37</v>
      </c>
    </row>
    <row r="123" spans="1:5" ht="31.5" customHeight="1" x14ac:dyDescent="0.2">
      <c r="A123" s="48" t="s">
        <v>185</v>
      </c>
      <c r="B123" s="23"/>
      <c r="C123" s="18" t="s">
        <v>186</v>
      </c>
      <c r="D123" s="47"/>
      <c r="E123" s="20">
        <f>SUM(E124:E129)</f>
        <v>2367032.92</v>
      </c>
    </row>
    <row r="124" spans="1:5" ht="29.25" customHeight="1" x14ac:dyDescent="0.2">
      <c r="A124" s="101" t="s">
        <v>191</v>
      </c>
      <c r="B124" s="41"/>
      <c r="C124" s="102" t="s">
        <v>192</v>
      </c>
      <c r="D124" s="43"/>
      <c r="E124" s="21"/>
    </row>
    <row r="125" spans="1:5" ht="16.5" customHeight="1" x14ac:dyDescent="0.2">
      <c r="A125" s="103" t="s">
        <v>187</v>
      </c>
      <c r="B125" s="41"/>
      <c r="C125" s="106" t="s">
        <v>193</v>
      </c>
      <c r="D125" s="43"/>
      <c r="E125" s="21"/>
    </row>
    <row r="126" spans="1:5" ht="23.25" customHeight="1" x14ac:dyDescent="0.2">
      <c r="A126" s="33" t="s">
        <v>50</v>
      </c>
      <c r="B126" s="26"/>
      <c r="C126" s="24"/>
      <c r="D126" s="47">
        <v>600</v>
      </c>
      <c r="E126" s="21">
        <v>694853.32</v>
      </c>
    </row>
    <row r="127" spans="1:5" ht="25.5" customHeight="1" x14ac:dyDescent="0.2">
      <c r="A127" s="101" t="s">
        <v>197</v>
      </c>
      <c r="B127" s="26"/>
      <c r="C127" s="102" t="s">
        <v>198</v>
      </c>
      <c r="D127" s="47"/>
      <c r="E127" s="21"/>
    </row>
    <row r="128" spans="1:5" ht="17.25" customHeight="1" x14ac:dyDescent="0.2">
      <c r="A128" s="103" t="s">
        <v>187</v>
      </c>
      <c r="B128" s="41"/>
      <c r="C128" s="106" t="s">
        <v>199</v>
      </c>
      <c r="D128" s="43"/>
      <c r="E128" s="21"/>
    </row>
    <row r="129" spans="1:5" ht="24" x14ac:dyDescent="0.2">
      <c r="A129" s="33" t="s">
        <v>421</v>
      </c>
      <c r="B129" s="26"/>
      <c r="C129" s="24"/>
      <c r="D129" s="47">
        <v>600</v>
      </c>
      <c r="E129" s="21">
        <v>1672179.6</v>
      </c>
    </row>
    <row r="130" spans="1:5" ht="40.5" customHeight="1" x14ac:dyDescent="0.2">
      <c r="A130" s="126" t="s">
        <v>200</v>
      </c>
      <c r="B130" s="26"/>
      <c r="C130" s="18" t="s">
        <v>201</v>
      </c>
      <c r="D130" s="47"/>
      <c r="E130" s="20">
        <f>SUM(E131:E137)</f>
        <v>287941.45</v>
      </c>
    </row>
    <row r="131" spans="1:5" ht="42" customHeight="1" x14ac:dyDescent="0.2">
      <c r="A131" s="101" t="s">
        <v>202</v>
      </c>
      <c r="B131" s="41"/>
      <c r="C131" s="102" t="s">
        <v>203</v>
      </c>
      <c r="D131" s="43"/>
      <c r="E131" s="21"/>
    </row>
    <row r="132" spans="1:5" ht="31.5" customHeight="1" x14ac:dyDescent="0.2">
      <c r="A132" s="103" t="s">
        <v>204</v>
      </c>
      <c r="B132" s="41"/>
      <c r="C132" s="106" t="s">
        <v>546</v>
      </c>
      <c r="D132" s="43"/>
      <c r="E132" s="21"/>
    </row>
    <row r="133" spans="1:5" ht="27" customHeight="1" x14ac:dyDescent="0.2">
      <c r="A133" s="31" t="s">
        <v>28</v>
      </c>
      <c r="B133" s="26"/>
      <c r="C133" s="28"/>
      <c r="D133" s="47">
        <v>200</v>
      </c>
      <c r="E133" s="21">
        <v>10000</v>
      </c>
    </row>
    <row r="134" spans="1:5" ht="51.75" customHeight="1" x14ac:dyDescent="0.2">
      <c r="A134" s="101" t="s">
        <v>205</v>
      </c>
      <c r="B134" s="41"/>
      <c r="C134" s="102" t="s">
        <v>206</v>
      </c>
      <c r="D134" s="43"/>
      <c r="E134" s="21"/>
    </row>
    <row r="135" spans="1:5" ht="28.5" customHeight="1" x14ac:dyDescent="0.2">
      <c r="A135" s="103" t="s">
        <v>204</v>
      </c>
      <c r="B135" s="41"/>
      <c r="C135" s="106" t="s">
        <v>547</v>
      </c>
      <c r="D135" s="43"/>
      <c r="E135" s="21"/>
    </row>
    <row r="136" spans="1:5" ht="28.5" customHeight="1" x14ac:dyDescent="0.2">
      <c r="A136" s="31" t="s">
        <v>28</v>
      </c>
      <c r="B136" s="41"/>
      <c r="C136" s="106"/>
      <c r="D136" s="43">
        <v>200</v>
      </c>
      <c r="E136" s="21">
        <v>22000</v>
      </c>
    </row>
    <row r="137" spans="1:5" ht="24.75" customHeight="1" x14ac:dyDescent="0.2">
      <c r="A137" s="33" t="s">
        <v>421</v>
      </c>
      <c r="B137" s="26"/>
      <c r="C137" s="28"/>
      <c r="D137" s="43">
        <v>600</v>
      </c>
      <c r="E137" s="21">
        <v>255941.45</v>
      </c>
    </row>
    <row r="138" spans="1:5" ht="38.25" customHeight="1" x14ac:dyDescent="0.2">
      <c r="A138" s="126" t="s">
        <v>210</v>
      </c>
      <c r="B138" s="26" t="s">
        <v>70</v>
      </c>
      <c r="C138" s="18" t="s">
        <v>211</v>
      </c>
      <c r="D138" s="47"/>
      <c r="E138" s="20">
        <f>SUM(E139:E145)</f>
        <v>116948</v>
      </c>
    </row>
    <row r="139" spans="1:5" ht="40.5" customHeight="1" x14ac:dyDescent="0.2">
      <c r="A139" s="101" t="s">
        <v>216</v>
      </c>
      <c r="B139" s="41"/>
      <c r="C139" s="102" t="s">
        <v>217</v>
      </c>
      <c r="D139" s="43"/>
      <c r="E139" s="21"/>
    </row>
    <row r="140" spans="1:5" ht="24" x14ac:dyDescent="0.2">
      <c r="A140" s="33" t="s">
        <v>50</v>
      </c>
      <c r="B140" s="26"/>
      <c r="C140" s="28"/>
      <c r="D140" s="47">
        <v>600</v>
      </c>
      <c r="E140" s="21">
        <v>90948</v>
      </c>
    </row>
    <row r="141" spans="1:5" ht="26.25" customHeight="1" x14ac:dyDescent="0.2">
      <c r="A141" s="101" t="s">
        <v>218</v>
      </c>
      <c r="B141" s="41"/>
      <c r="C141" s="102" t="s">
        <v>219</v>
      </c>
      <c r="D141" s="43"/>
      <c r="E141" s="21"/>
    </row>
    <row r="142" spans="1:5" ht="36" x14ac:dyDescent="0.2">
      <c r="A142" s="103" t="s">
        <v>220</v>
      </c>
      <c r="B142" s="41"/>
      <c r="C142" s="106" t="s">
        <v>221</v>
      </c>
      <c r="D142" s="43"/>
      <c r="E142" s="21"/>
    </row>
    <row r="143" spans="1:5" ht="23.25" customHeight="1" x14ac:dyDescent="0.2">
      <c r="A143" s="33" t="s">
        <v>50</v>
      </c>
      <c r="B143" s="26"/>
      <c r="C143" s="28"/>
      <c r="D143" s="47">
        <v>600</v>
      </c>
      <c r="E143" s="21">
        <v>21000</v>
      </c>
    </row>
    <row r="144" spans="1:5" ht="27.75" customHeight="1" x14ac:dyDescent="0.2">
      <c r="A144" s="103" t="s">
        <v>214</v>
      </c>
      <c r="B144" s="41"/>
      <c r="C144" s="106" t="s">
        <v>222</v>
      </c>
      <c r="D144" s="43"/>
      <c r="E144" s="21"/>
    </row>
    <row r="145" spans="1:5" ht="32.25" customHeight="1" x14ac:dyDescent="0.2">
      <c r="A145" s="31" t="s">
        <v>28</v>
      </c>
      <c r="B145" s="26"/>
      <c r="C145" s="28"/>
      <c r="D145" s="47">
        <v>200</v>
      </c>
      <c r="E145" s="21">
        <v>5000</v>
      </c>
    </row>
    <row r="146" spans="1:5" ht="30.75" customHeight="1" x14ac:dyDescent="0.2">
      <c r="A146" s="174" t="s">
        <v>429</v>
      </c>
      <c r="B146" s="26"/>
      <c r="C146" s="50" t="s">
        <v>527</v>
      </c>
      <c r="D146" s="47"/>
      <c r="E146" s="20">
        <f>E148+E149</f>
        <v>55000</v>
      </c>
    </row>
    <row r="147" spans="1:5" ht="30.75" customHeight="1" x14ac:dyDescent="0.2">
      <c r="A147" s="129" t="s">
        <v>439</v>
      </c>
      <c r="B147" s="26"/>
      <c r="C147" s="24" t="s">
        <v>416</v>
      </c>
      <c r="D147" s="47"/>
      <c r="E147" s="21"/>
    </row>
    <row r="148" spans="1:5" ht="30.75" customHeight="1" x14ac:dyDescent="0.2">
      <c r="A148" s="31" t="s">
        <v>427</v>
      </c>
      <c r="B148" s="26"/>
      <c r="C148" s="28"/>
      <c r="D148" s="47">
        <v>200</v>
      </c>
      <c r="E148" s="21">
        <v>3800</v>
      </c>
    </row>
    <row r="149" spans="1:5" ht="30.75" customHeight="1" x14ac:dyDescent="0.2">
      <c r="A149" s="33" t="s">
        <v>50</v>
      </c>
      <c r="B149" s="26"/>
      <c r="C149" s="28"/>
      <c r="D149" s="47">
        <v>600</v>
      </c>
      <c r="E149" s="21">
        <v>51200</v>
      </c>
    </row>
    <row r="150" spans="1:5" ht="41.25" customHeight="1" x14ac:dyDescent="0.2">
      <c r="A150" s="45" t="s">
        <v>462</v>
      </c>
      <c r="B150" s="26"/>
      <c r="C150" s="18" t="s">
        <v>226</v>
      </c>
      <c r="D150" s="47"/>
      <c r="E150" s="20">
        <f>E151</f>
        <v>3946354.1900000004</v>
      </c>
    </row>
    <row r="151" spans="1:5" ht="30.75" customHeight="1" x14ac:dyDescent="0.2">
      <c r="A151" s="126" t="s">
        <v>268</v>
      </c>
      <c r="B151" s="26"/>
      <c r="C151" s="18" t="s">
        <v>269</v>
      </c>
      <c r="D151" s="47"/>
      <c r="E151" s="20">
        <f>SUM(E152:E165)</f>
        <v>3946354.1900000004</v>
      </c>
    </row>
    <row r="152" spans="1:5" ht="27.75" customHeight="1" x14ac:dyDescent="0.25">
      <c r="A152" s="22" t="s">
        <v>270</v>
      </c>
      <c r="B152" s="41"/>
      <c r="C152" s="52" t="s">
        <v>271</v>
      </c>
      <c r="D152" s="43"/>
      <c r="E152" s="99"/>
    </row>
    <row r="153" spans="1:5" ht="18" customHeight="1" x14ac:dyDescent="0.25">
      <c r="A153" s="33" t="s">
        <v>274</v>
      </c>
      <c r="B153" s="41"/>
      <c r="C153" s="69" t="s">
        <v>472</v>
      </c>
      <c r="D153" s="43"/>
      <c r="E153" s="99"/>
    </row>
    <row r="154" spans="1:5" ht="28.5" customHeight="1" x14ac:dyDescent="0.2">
      <c r="A154" s="33" t="s">
        <v>424</v>
      </c>
      <c r="B154" s="41"/>
      <c r="C154" s="70"/>
      <c r="D154" s="43">
        <v>600</v>
      </c>
      <c r="E154" s="127">
        <v>383461.77</v>
      </c>
    </row>
    <row r="155" spans="1:5" ht="24.75" x14ac:dyDescent="0.25">
      <c r="A155" s="101" t="s">
        <v>272</v>
      </c>
      <c r="B155" s="41"/>
      <c r="C155" s="72" t="s">
        <v>273</v>
      </c>
      <c r="D155" s="43"/>
      <c r="E155" s="99"/>
    </row>
    <row r="156" spans="1:5" ht="21.75" customHeight="1" x14ac:dyDescent="0.25">
      <c r="A156" s="103" t="s">
        <v>274</v>
      </c>
      <c r="B156" s="41"/>
      <c r="C156" s="71" t="s">
        <v>275</v>
      </c>
      <c r="D156" s="43"/>
      <c r="E156" s="99"/>
    </row>
    <row r="157" spans="1:5" ht="27" customHeight="1" x14ac:dyDescent="0.2">
      <c r="A157" s="33" t="s">
        <v>424</v>
      </c>
      <c r="B157" s="41"/>
      <c r="C157" s="71"/>
      <c r="D157" s="43">
        <v>600</v>
      </c>
      <c r="E157" s="127">
        <v>30000</v>
      </c>
    </row>
    <row r="158" spans="1:5" ht="42" customHeight="1" x14ac:dyDescent="0.2">
      <c r="A158" s="31" t="s">
        <v>473</v>
      </c>
      <c r="B158" s="41"/>
      <c r="C158" s="72" t="s">
        <v>278</v>
      </c>
      <c r="D158" s="43"/>
      <c r="E158" s="127"/>
    </row>
    <row r="159" spans="1:5" ht="18.75" customHeight="1" x14ac:dyDescent="0.2">
      <c r="A159" s="31" t="s">
        <v>274</v>
      </c>
      <c r="B159" s="41"/>
      <c r="C159" s="71" t="s">
        <v>279</v>
      </c>
      <c r="D159" s="43"/>
      <c r="E159" s="127">
        <v>3378032.47</v>
      </c>
    </row>
    <row r="160" spans="1:5" ht="27.75" customHeight="1" x14ac:dyDescent="0.2">
      <c r="A160" s="33" t="s">
        <v>424</v>
      </c>
      <c r="B160" s="41"/>
      <c r="C160" s="71"/>
      <c r="D160" s="43">
        <v>600</v>
      </c>
      <c r="E160" s="127"/>
    </row>
    <row r="161" spans="1:5" ht="24" customHeight="1" x14ac:dyDescent="0.2">
      <c r="A161" s="101" t="s">
        <v>280</v>
      </c>
      <c r="B161" s="41"/>
      <c r="C161" s="72" t="s">
        <v>281</v>
      </c>
      <c r="D161" s="43"/>
      <c r="E161" s="127"/>
    </row>
    <row r="162" spans="1:5" ht="16.5" customHeight="1" x14ac:dyDescent="0.2">
      <c r="A162" s="103" t="s">
        <v>274</v>
      </c>
      <c r="B162" s="41"/>
      <c r="C162" s="71" t="s">
        <v>282</v>
      </c>
      <c r="D162" s="43"/>
      <c r="E162" s="127"/>
    </row>
    <row r="163" spans="1:5" ht="30.75" customHeight="1" x14ac:dyDescent="0.2">
      <c r="A163" s="31" t="s">
        <v>28</v>
      </c>
      <c r="B163" s="41"/>
      <c r="C163" s="28"/>
      <c r="D163" s="43">
        <v>200</v>
      </c>
      <c r="E163" s="127">
        <v>35000</v>
      </c>
    </row>
    <row r="164" spans="1:5" ht="41.25" customHeight="1" x14ac:dyDescent="0.2">
      <c r="A164" s="29" t="s">
        <v>502</v>
      </c>
      <c r="B164" s="42"/>
      <c r="C164" s="24" t="s">
        <v>504</v>
      </c>
      <c r="D164" s="43"/>
      <c r="E164" s="127"/>
    </row>
    <row r="165" spans="1:5" ht="30.75" customHeight="1" x14ac:dyDescent="0.2">
      <c r="A165" s="33" t="s">
        <v>424</v>
      </c>
      <c r="B165" s="41"/>
      <c r="C165" s="28"/>
      <c r="D165" s="43">
        <v>600</v>
      </c>
      <c r="E165" s="127">
        <v>119859.95</v>
      </c>
    </row>
    <row r="166" spans="1:5" ht="30.75" customHeight="1" x14ac:dyDescent="0.2">
      <c r="A166" s="45" t="s">
        <v>304</v>
      </c>
      <c r="B166" s="26"/>
      <c r="C166" s="18" t="s">
        <v>305</v>
      </c>
      <c r="D166" s="47"/>
      <c r="E166" s="20">
        <f>E167</f>
        <v>682089</v>
      </c>
    </row>
    <row r="167" spans="1:5" ht="26.25" customHeight="1" x14ac:dyDescent="0.2">
      <c r="A167" s="126" t="s">
        <v>306</v>
      </c>
      <c r="B167" s="26"/>
      <c r="C167" s="18" t="s">
        <v>307</v>
      </c>
      <c r="D167" s="47"/>
      <c r="E167" s="20">
        <f>SUM(E168:E170)</f>
        <v>682089</v>
      </c>
    </row>
    <row r="168" spans="1:5" ht="16.5" customHeight="1" x14ac:dyDescent="0.2">
      <c r="A168" s="101" t="s">
        <v>308</v>
      </c>
      <c r="B168" s="42"/>
      <c r="C168" s="102" t="s">
        <v>309</v>
      </c>
      <c r="D168" s="91"/>
      <c r="E168" s="21"/>
    </row>
    <row r="169" spans="1:5" ht="16.5" customHeight="1" x14ac:dyDescent="0.2">
      <c r="A169" s="103" t="s">
        <v>310</v>
      </c>
      <c r="B169" s="42"/>
      <c r="C169" s="106" t="s">
        <v>311</v>
      </c>
      <c r="D169" s="91"/>
      <c r="E169" s="21"/>
    </row>
    <row r="170" spans="1:5" ht="24" customHeight="1" x14ac:dyDescent="0.2">
      <c r="A170" s="33" t="s">
        <v>50</v>
      </c>
      <c r="B170" s="16"/>
      <c r="C170" s="24"/>
      <c r="D170" s="6">
        <v>600</v>
      </c>
      <c r="E170" s="166">
        <v>682089</v>
      </c>
    </row>
    <row r="171" spans="1:5" ht="51" x14ac:dyDescent="0.2">
      <c r="A171" s="45" t="s">
        <v>335</v>
      </c>
      <c r="B171" s="26"/>
      <c r="C171" s="18" t="s">
        <v>336</v>
      </c>
      <c r="D171" s="47"/>
      <c r="E171" s="20">
        <f>E172</f>
        <v>4131423.18</v>
      </c>
    </row>
    <row r="172" spans="1:5" ht="36" customHeight="1" x14ac:dyDescent="0.2">
      <c r="A172" s="126" t="s">
        <v>337</v>
      </c>
      <c r="B172" s="26"/>
      <c r="C172" s="18" t="s">
        <v>338</v>
      </c>
      <c r="D172" s="47"/>
      <c r="E172" s="20">
        <f>SUM(E173:E174)</f>
        <v>4131423.18</v>
      </c>
    </row>
    <row r="173" spans="1:5" x14ac:dyDescent="0.2">
      <c r="A173" s="101" t="s">
        <v>339</v>
      </c>
      <c r="B173" s="26"/>
      <c r="C173" s="102" t="s">
        <v>340</v>
      </c>
      <c r="D173" s="47"/>
      <c r="E173" s="21"/>
    </row>
    <row r="174" spans="1:5" ht="24" x14ac:dyDescent="0.2">
      <c r="A174" s="33" t="s">
        <v>50</v>
      </c>
      <c r="B174" s="26"/>
      <c r="C174" s="28"/>
      <c r="D174" s="47">
        <v>600</v>
      </c>
      <c r="E174" s="21">
        <v>4131423.18</v>
      </c>
    </row>
    <row r="175" spans="1:5" ht="37.5" customHeight="1" x14ac:dyDescent="0.2">
      <c r="A175" s="56" t="s">
        <v>441</v>
      </c>
      <c r="B175" s="23"/>
      <c r="C175" s="18" t="s">
        <v>353</v>
      </c>
      <c r="D175" s="47"/>
      <c r="E175" s="20">
        <f>SUM(E177:E187)</f>
        <v>9557822.0500000007</v>
      </c>
    </row>
    <row r="176" spans="1:5" ht="27" customHeight="1" x14ac:dyDescent="0.2">
      <c r="A176" s="29" t="s">
        <v>355</v>
      </c>
      <c r="B176" s="23"/>
      <c r="C176" s="114" t="s">
        <v>356</v>
      </c>
      <c r="D176" s="47"/>
      <c r="E176" s="20"/>
    </row>
    <row r="177" spans="1:5" ht="25.5" customHeight="1" x14ac:dyDescent="0.2">
      <c r="A177" s="31" t="s">
        <v>28</v>
      </c>
      <c r="B177" s="26"/>
      <c r="C177" s="57"/>
      <c r="D177" s="47">
        <v>200</v>
      </c>
      <c r="E177" s="21">
        <v>862731.35</v>
      </c>
    </row>
    <row r="178" spans="1:5" ht="19.5" customHeight="1" x14ac:dyDescent="0.2">
      <c r="A178" s="31" t="s">
        <v>458</v>
      </c>
      <c r="B178" s="26"/>
      <c r="C178" s="57"/>
      <c r="D178" s="47">
        <v>800</v>
      </c>
      <c r="E178" s="21">
        <v>31769.96</v>
      </c>
    </row>
    <row r="179" spans="1:5" ht="15.75" customHeight="1" x14ac:dyDescent="0.2">
      <c r="A179" s="29" t="s">
        <v>360</v>
      </c>
      <c r="B179" s="26"/>
      <c r="C179" s="114" t="s">
        <v>361</v>
      </c>
      <c r="D179" s="47"/>
      <c r="E179" s="21"/>
    </row>
    <row r="180" spans="1:5" ht="48" x14ac:dyDescent="0.2">
      <c r="A180" s="33" t="s">
        <v>27</v>
      </c>
      <c r="B180" s="26"/>
      <c r="C180" s="24"/>
      <c r="D180" s="47">
        <v>100</v>
      </c>
      <c r="E180" s="128">
        <v>3386653.35</v>
      </c>
    </row>
    <row r="181" spans="1:5" ht="51.75" customHeight="1" x14ac:dyDescent="0.2">
      <c r="A181" s="29" t="s">
        <v>367</v>
      </c>
      <c r="B181" s="26"/>
      <c r="C181" s="24" t="s">
        <v>368</v>
      </c>
      <c r="D181" s="47"/>
      <c r="E181" s="21"/>
    </row>
    <row r="182" spans="1:5" ht="50.25" customHeight="1" x14ac:dyDescent="0.2">
      <c r="A182" s="38" t="s">
        <v>366</v>
      </c>
      <c r="B182" s="26"/>
      <c r="C182" s="39"/>
      <c r="D182" s="47">
        <v>100</v>
      </c>
      <c r="E182" s="128">
        <v>2716904.33</v>
      </c>
    </row>
    <row r="183" spans="1:5" ht="24" x14ac:dyDescent="0.2">
      <c r="A183" s="31" t="s">
        <v>28</v>
      </c>
      <c r="B183" s="26"/>
      <c r="C183" s="39"/>
      <c r="D183" s="47">
        <v>200</v>
      </c>
      <c r="E183" s="128">
        <v>299556.56</v>
      </c>
    </row>
    <row r="184" spans="1:5" ht="20.25" customHeight="1" x14ac:dyDescent="0.2">
      <c r="A184" s="31" t="s">
        <v>458</v>
      </c>
      <c r="B184" s="26"/>
      <c r="C184" s="39"/>
      <c r="D184" s="47">
        <v>800</v>
      </c>
      <c r="E184" s="21">
        <v>162.5</v>
      </c>
    </row>
    <row r="185" spans="1:5" ht="24" x14ac:dyDescent="0.2">
      <c r="A185" s="34" t="s">
        <v>369</v>
      </c>
      <c r="B185" s="36"/>
      <c r="C185" s="35" t="s">
        <v>370</v>
      </c>
      <c r="D185" s="90" t="s">
        <v>37</v>
      </c>
      <c r="E185" s="21"/>
    </row>
    <row r="186" spans="1:5" ht="48" x14ac:dyDescent="0.2">
      <c r="A186" s="33" t="s">
        <v>27</v>
      </c>
      <c r="B186" s="36"/>
      <c r="C186" s="37"/>
      <c r="D186" s="90">
        <v>100</v>
      </c>
      <c r="E186" s="168">
        <v>1976782.1</v>
      </c>
    </row>
    <row r="187" spans="1:5" ht="24" x14ac:dyDescent="0.2">
      <c r="A187" s="31" t="s">
        <v>28</v>
      </c>
      <c r="B187" s="36"/>
      <c r="C187" s="37" t="s">
        <v>37</v>
      </c>
      <c r="D187" s="90">
        <v>200</v>
      </c>
      <c r="E187" s="21">
        <v>283261.90000000002</v>
      </c>
    </row>
    <row r="188" spans="1:5" ht="30.75" customHeight="1" x14ac:dyDescent="0.2">
      <c r="A188" s="130" t="s">
        <v>447</v>
      </c>
      <c r="B188" s="131" t="s">
        <v>91</v>
      </c>
      <c r="C188" s="13"/>
      <c r="D188" s="89"/>
      <c r="E188" s="20">
        <f>E189+E280+E294+E293+E290</f>
        <v>250073322.82000002</v>
      </c>
    </row>
    <row r="189" spans="1:5" ht="25.5" customHeight="1" x14ac:dyDescent="0.2">
      <c r="A189" s="45" t="s">
        <v>456</v>
      </c>
      <c r="B189" s="26"/>
      <c r="C189" s="18" t="s">
        <v>85</v>
      </c>
      <c r="D189" s="47"/>
      <c r="E189" s="20">
        <f>E190+E263+E270+E274</f>
        <v>249515346</v>
      </c>
    </row>
    <row r="190" spans="1:5" ht="29.25" customHeight="1" x14ac:dyDescent="0.2">
      <c r="A190" s="126" t="s">
        <v>443</v>
      </c>
      <c r="B190" s="26"/>
      <c r="C190" s="50" t="s">
        <v>86</v>
      </c>
      <c r="D190" s="47"/>
      <c r="E190" s="20">
        <f>SUM(E192:E262)</f>
        <v>248517473</v>
      </c>
    </row>
    <row r="191" spans="1:5" ht="24" x14ac:dyDescent="0.2">
      <c r="A191" s="101" t="s">
        <v>87</v>
      </c>
      <c r="B191" s="26"/>
      <c r="C191" s="102" t="s">
        <v>88</v>
      </c>
      <c r="D191" s="47"/>
      <c r="E191" s="21"/>
    </row>
    <row r="192" spans="1:5" x14ac:dyDescent="0.2">
      <c r="A192" s="29" t="s">
        <v>89</v>
      </c>
      <c r="B192" s="19"/>
      <c r="C192" s="24" t="s">
        <v>90</v>
      </c>
      <c r="D192" s="51"/>
      <c r="E192" s="21"/>
    </row>
    <row r="193" spans="1:5" ht="24" x14ac:dyDescent="0.2">
      <c r="A193" s="31" t="s">
        <v>28</v>
      </c>
      <c r="B193" s="26"/>
      <c r="C193" s="24"/>
      <c r="D193" s="47">
        <v>200</v>
      </c>
      <c r="E193" s="21">
        <v>58500</v>
      </c>
    </row>
    <row r="194" spans="1:5" x14ac:dyDescent="0.2">
      <c r="A194" s="31" t="s">
        <v>21</v>
      </c>
      <c r="B194" s="3"/>
      <c r="C194" s="28"/>
      <c r="D194" s="47">
        <v>300</v>
      </c>
      <c r="E194" s="21">
        <v>3448720</v>
      </c>
    </row>
    <row r="195" spans="1:5" x14ac:dyDescent="0.2">
      <c r="A195" s="109" t="s">
        <v>92</v>
      </c>
      <c r="B195" s="19"/>
      <c r="C195" s="102" t="s">
        <v>93</v>
      </c>
      <c r="D195" s="51"/>
      <c r="E195" s="21"/>
    </row>
    <row r="196" spans="1:5" x14ac:dyDescent="0.2">
      <c r="A196" s="105" t="s">
        <v>94</v>
      </c>
      <c r="B196" s="19"/>
      <c r="C196" s="106" t="s">
        <v>95</v>
      </c>
      <c r="D196" s="51"/>
      <c r="E196" s="21"/>
    </row>
    <row r="197" spans="1:5" ht="24" x14ac:dyDescent="0.2">
      <c r="A197" s="31" t="s">
        <v>28</v>
      </c>
      <c r="B197" s="19"/>
      <c r="C197" s="106"/>
      <c r="D197" s="51"/>
      <c r="E197" s="21"/>
    </row>
    <row r="198" spans="1:5" ht="24" x14ac:dyDescent="0.2">
      <c r="A198" s="33" t="s">
        <v>50</v>
      </c>
      <c r="B198" s="26"/>
      <c r="C198" s="28"/>
      <c r="D198" s="47">
        <v>600</v>
      </c>
      <c r="E198" s="21">
        <v>350000</v>
      </c>
    </row>
    <row r="199" spans="1:5" x14ac:dyDescent="0.2">
      <c r="A199" s="109" t="s">
        <v>96</v>
      </c>
      <c r="B199" s="26"/>
      <c r="C199" s="102" t="s">
        <v>97</v>
      </c>
      <c r="D199" s="47"/>
      <c r="E199" s="21"/>
    </row>
    <row r="200" spans="1:5" x14ac:dyDescent="0.2">
      <c r="A200" s="103" t="s">
        <v>94</v>
      </c>
      <c r="B200" s="26"/>
      <c r="C200" s="106" t="s">
        <v>98</v>
      </c>
      <c r="D200" s="47"/>
      <c r="E200" s="21"/>
    </row>
    <row r="201" spans="1:5" ht="24" x14ac:dyDescent="0.2">
      <c r="A201" s="31" t="s">
        <v>28</v>
      </c>
      <c r="B201" s="26"/>
      <c r="C201" s="106"/>
      <c r="D201" s="47">
        <v>200</v>
      </c>
      <c r="E201" s="21">
        <v>19500</v>
      </c>
    </row>
    <row r="202" spans="1:5" x14ac:dyDescent="0.2">
      <c r="A202" s="31" t="s">
        <v>21</v>
      </c>
      <c r="B202" s="26"/>
      <c r="C202" s="106"/>
      <c r="D202" s="47">
        <v>300</v>
      </c>
      <c r="E202" s="21">
        <v>223000</v>
      </c>
    </row>
    <row r="203" spans="1:5" ht="30" customHeight="1" x14ac:dyDescent="0.2">
      <c r="A203" s="33" t="s">
        <v>421</v>
      </c>
      <c r="B203" s="26"/>
      <c r="C203" s="28"/>
      <c r="D203" s="47">
        <v>600</v>
      </c>
      <c r="E203" s="21">
        <v>11000</v>
      </c>
    </row>
    <row r="204" spans="1:5" ht="63.75" customHeight="1" x14ac:dyDescent="0.2">
      <c r="A204" s="34" t="s">
        <v>99</v>
      </c>
      <c r="B204" s="34"/>
      <c r="C204" s="35" t="s">
        <v>100</v>
      </c>
      <c r="D204" s="47"/>
      <c r="E204" s="21"/>
    </row>
    <row r="205" spans="1:5" ht="22.5" customHeight="1" x14ac:dyDescent="0.2">
      <c r="A205" s="31" t="s">
        <v>28</v>
      </c>
      <c r="B205" s="31"/>
      <c r="C205" s="37"/>
      <c r="D205" s="47">
        <v>200</v>
      </c>
      <c r="E205" s="21">
        <v>11000</v>
      </c>
    </row>
    <row r="206" spans="1:5" x14ac:dyDescent="0.2">
      <c r="A206" s="31" t="s">
        <v>21</v>
      </c>
      <c r="B206" s="31"/>
      <c r="C206" s="28"/>
      <c r="D206" s="47">
        <v>300</v>
      </c>
      <c r="E206" s="21">
        <v>609300</v>
      </c>
    </row>
    <row r="207" spans="1:5" ht="65.25" customHeight="1" x14ac:dyDescent="0.2">
      <c r="A207" s="34" t="s">
        <v>101</v>
      </c>
      <c r="B207" s="34"/>
      <c r="C207" s="35" t="s">
        <v>102</v>
      </c>
      <c r="D207" s="47"/>
      <c r="E207" s="21"/>
    </row>
    <row r="208" spans="1:5" ht="21" customHeight="1" x14ac:dyDescent="0.2">
      <c r="A208" s="31" t="s">
        <v>28</v>
      </c>
      <c r="B208" s="31"/>
      <c r="C208" s="37"/>
      <c r="D208" s="47">
        <v>200</v>
      </c>
      <c r="E208" s="21">
        <v>32143.79</v>
      </c>
    </row>
    <row r="209" spans="1:5" x14ac:dyDescent="0.2">
      <c r="A209" s="31" t="s">
        <v>21</v>
      </c>
      <c r="B209" s="31"/>
      <c r="C209" s="28"/>
      <c r="D209" s="47">
        <v>300</v>
      </c>
      <c r="E209" s="21">
        <v>2129357.21</v>
      </c>
    </row>
    <row r="210" spans="1:5" ht="36" x14ac:dyDescent="0.2">
      <c r="A210" s="34" t="s">
        <v>103</v>
      </c>
      <c r="B210" s="34"/>
      <c r="C210" s="35" t="s">
        <v>104</v>
      </c>
      <c r="D210" s="47"/>
      <c r="E210" s="21"/>
    </row>
    <row r="211" spans="1:5" ht="24" x14ac:dyDescent="0.2">
      <c r="A211" s="31" t="s">
        <v>28</v>
      </c>
      <c r="B211" s="31"/>
      <c r="C211" s="37"/>
      <c r="D211" s="47">
        <v>200</v>
      </c>
      <c r="E211" s="21">
        <v>367448</v>
      </c>
    </row>
    <row r="212" spans="1:5" ht="15" customHeight="1" x14ac:dyDescent="0.2">
      <c r="A212" s="31" t="s">
        <v>21</v>
      </c>
      <c r="B212" s="31"/>
      <c r="C212" s="28"/>
      <c r="D212" s="47">
        <v>300</v>
      </c>
      <c r="E212" s="21">
        <v>21026452</v>
      </c>
    </row>
    <row r="213" spans="1:5" ht="60" x14ac:dyDescent="0.2">
      <c r="A213" s="34" t="s">
        <v>105</v>
      </c>
      <c r="B213" s="34"/>
      <c r="C213" s="35" t="s">
        <v>106</v>
      </c>
      <c r="D213" s="47"/>
      <c r="E213" s="21"/>
    </row>
    <row r="214" spans="1:5" x14ac:dyDescent="0.2">
      <c r="A214" s="31" t="s">
        <v>21</v>
      </c>
      <c r="B214" s="31"/>
      <c r="C214" s="28"/>
      <c r="D214" s="47">
        <v>300</v>
      </c>
      <c r="E214" s="21">
        <v>248696</v>
      </c>
    </row>
    <row r="215" spans="1:5" ht="41.25" customHeight="1" x14ac:dyDescent="0.2">
      <c r="A215" s="29" t="s">
        <v>477</v>
      </c>
      <c r="B215" s="31"/>
      <c r="C215" s="35" t="s">
        <v>476</v>
      </c>
      <c r="D215" s="47"/>
      <c r="E215" s="21"/>
    </row>
    <row r="216" spans="1:5" ht="14.25" customHeight="1" x14ac:dyDescent="0.2">
      <c r="A216" s="31" t="s">
        <v>21</v>
      </c>
      <c r="B216" s="31"/>
      <c r="C216" s="28"/>
      <c r="D216" s="47">
        <v>300</v>
      </c>
      <c r="E216" s="21">
        <v>4522000</v>
      </c>
    </row>
    <row r="217" spans="1:5" ht="60" x14ac:dyDescent="0.2">
      <c r="A217" s="34" t="s">
        <v>107</v>
      </c>
      <c r="B217" s="34"/>
      <c r="C217" s="35" t="s">
        <v>108</v>
      </c>
      <c r="D217" s="47"/>
      <c r="E217" s="21"/>
    </row>
    <row r="218" spans="1:5" ht="24" x14ac:dyDescent="0.2">
      <c r="A218" s="31" t="s">
        <v>28</v>
      </c>
      <c r="B218" s="31"/>
      <c r="C218" s="37"/>
      <c r="D218" s="47">
        <v>200</v>
      </c>
      <c r="E218" s="21">
        <v>1200</v>
      </c>
    </row>
    <row r="219" spans="1:5" x14ac:dyDescent="0.2">
      <c r="A219" s="31" t="s">
        <v>21</v>
      </c>
      <c r="B219" s="31"/>
      <c r="C219" s="28"/>
      <c r="D219" s="47">
        <v>300</v>
      </c>
      <c r="E219" s="21">
        <v>10213297</v>
      </c>
    </row>
    <row r="220" spans="1:5" ht="60" x14ac:dyDescent="0.2">
      <c r="A220" s="34" t="s">
        <v>109</v>
      </c>
      <c r="B220" s="34"/>
      <c r="C220" s="35" t="s">
        <v>110</v>
      </c>
      <c r="D220" s="47"/>
      <c r="E220" s="21"/>
    </row>
    <row r="221" spans="1:5" ht="24" x14ac:dyDescent="0.2">
      <c r="A221" s="31" t="s">
        <v>28</v>
      </c>
      <c r="B221" s="34"/>
      <c r="C221" s="35"/>
      <c r="D221" s="47">
        <v>200</v>
      </c>
      <c r="E221" s="21">
        <v>231.38</v>
      </c>
    </row>
    <row r="222" spans="1:5" ht="15" customHeight="1" x14ac:dyDescent="0.2">
      <c r="A222" s="31" t="s">
        <v>21</v>
      </c>
      <c r="B222" s="31"/>
      <c r="C222" s="28"/>
      <c r="D222" s="47">
        <v>300</v>
      </c>
      <c r="E222" s="21">
        <v>1080768.6200000001</v>
      </c>
    </row>
    <row r="223" spans="1:5" ht="36.75" customHeight="1" x14ac:dyDescent="0.2">
      <c r="A223" s="29" t="s">
        <v>568</v>
      </c>
      <c r="B223" s="31"/>
      <c r="C223" s="24" t="s">
        <v>567</v>
      </c>
      <c r="D223" s="47"/>
      <c r="E223" s="21"/>
    </row>
    <row r="224" spans="1:5" ht="18" customHeight="1" x14ac:dyDescent="0.2">
      <c r="A224" s="31" t="s">
        <v>21</v>
      </c>
      <c r="B224" s="31"/>
      <c r="C224" s="28"/>
      <c r="D224" s="47">
        <v>300</v>
      </c>
      <c r="E224" s="21">
        <v>629</v>
      </c>
    </row>
    <row r="225" spans="1:5" ht="36.75" customHeight="1" x14ac:dyDescent="0.2">
      <c r="A225" s="29" t="s">
        <v>570</v>
      </c>
      <c r="B225" s="29"/>
      <c r="C225" s="24" t="s">
        <v>569</v>
      </c>
      <c r="D225" s="47"/>
      <c r="E225" s="21"/>
    </row>
    <row r="226" spans="1:5" ht="18" customHeight="1" x14ac:dyDescent="0.2">
      <c r="A226" s="31" t="s">
        <v>21</v>
      </c>
      <c r="B226" s="31"/>
      <c r="C226" s="28"/>
      <c r="D226" s="47">
        <v>300</v>
      </c>
      <c r="E226" s="21">
        <v>2874</v>
      </c>
    </row>
    <row r="227" spans="1:5" ht="24" x14ac:dyDescent="0.2">
      <c r="A227" s="34" t="s">
        <v>111</v>
      </c>
      <c r="B227" s="34"/>
      <c r="C227" s="35" t="s">
        <v>112</v>
      </c>
      <c r="D227" s="47"/>
      <c r="E227" s="21"/>
    </row>
    <row r="228" spans="1:5" ht="26.25" customHeight="1" x14ac:dyDescent="0.2">
      <c r="A228" s="31" t="s">
        <v>28</v>
      </c>
      <c r="B228" s="31"/>
      <c r="C228" s="37"/>
      <c r="D228" s="47">
        <v>200</v>
      </c>
      <c r="E228" s="21">
        <v>98253</v>
      </c>
    </row>
    <row r="229" spans="1:5" ht="15.75" customHeight="1" x14ac:dyDescent="0.2">
      <c r="A229" s="31" t="s">
        <v>21</v>
      </c>
      <c r="B229" s="31"/>
      <c r="C229" s="28"/>
      <c r="D229" s="47">
        <v>300</v>
      </c>
      <c r="E229" s="21">
        <v>5108747</v>
      </c>
    </row>
    <row r="230" spans="1:5" ht="48" x14ac:dyDescent="0.2">
      <c r="A230" s="34" t="s">
        <v>113</v>
      </c>
      <c r="B230" s="34"/>
      <c r="C230" s="35" t="s">
        <v>114</v>
      </c>
      <c r="D230" s="47"/>
      <c r="E230" s="21"/>
    </row>
    <row r="231" spans="1:5" ht="24" x14ac:dyDescent="0.2">
      <c r="A231" s="31" t="s">
        <v>28</v>
      </c>
      <c r="B231" s="31"/>
      <c r="C231" s="37"/>
      <c r="D231" s="47">
        <v>200</v>
      </c>
      <c r="E231" s="21">
        <v>507547</v>
      </c>
    </row>
    <row r="232" spans="1:5" ht="16.5" customHeight="1" x14ac:dyDescent="0.2">
      <c r="A232" s="31" t="s">
        <v>21</v>
      </c>
      <c r="B232" s="31"/>
      <c r="C232" s="28"/>
      <c r="D232" s="47">
        <v>300</v>
      </c>
      <c r="E232" s="21">
        <v>29400453</v>
      </c>
    </row>
    <row r="233" spans="1:5" ht="48" x14ac:dyDescent="0.2">
      <c r="A233" s="34" t="s">
        <v>436</v>
      </c>
      <c r="B233" s="34"/>
      <c r="C233" s="35" t="s">
        <v>115</v>
      </c>
      <c r="D233" s="47"/>
      <c r="E233" s="21"/>
    </row>
    <row r="234" spans="1:5" ht="24" x14ac:dyDescent="0.2">
      <c r="A234" s="31" t="s">
        <v>28</v>
      </c>
      <c r="B234" s="31"/>
      <c r="C234" s="37"/>
      <c r="D234" s="47">
        <v>200</v>
      </c>
      <c r="E234" s="21">
        <v>752516</v>
      </c>
    </row>
    <row r="235" spans="1:5" ht="17.25" customHeight="1" x14ac:dyDescent="0.2">
      <c r="A235" s="31" t="s">
        <v>21</v>
      </c>
      <c r="B235" s="31"/>
      <c r="C235" s="28"/>
      <c r="D235" s="47">
        <v>300</v>
      </c>
      <c r="E235" s="21">
        <v>44028484</v>
      </c>
    </row>
    <row r="236" spans="1:5" ht="15.75" customHeight="1" x14ac:dyDescent="0.2">
      <c r="A236" s="34" t="s">
        <v>116</v>
      </c>
      <c r="B236" s="34"/>
      <c r="C236" s="35" t="s">
        <v>117</v>
      </c>
      <c r="D236" s="47"/>
      <c r="E236" s="21"/>
    </row>
    <row r="237" spans="1:5" ht="24" x14ac:dyDescent="0.2">
      <c r="A237" s="31" t="s">
        <v>28</v>
      </c>
      <c r="B237" s="31"/>
      <c r="C237" s="37"/>
      <c r="D237" s="47">
        <v>200</v>
      </c>
      <c r="E237" s="21">
        <v>158507.49</v>
      </c>
    </row>
    <row r="238" spans="1:5" ht="18" customHeight="1" x14ac:dyDescent="0.2">
      <c r="A238" s="31" t="s">
        <v>21</v>
      </c>
      <c r="B238" s="31"/>
      <c r="C238" s="28"/>
      <c r="D238" s="47">
        <v>300</v>
      </c>
      <c r="E238" s="21">
        <v>10442461.51</v>
      </c>
    </row>
    <row r="239" spans="1:5" ht="24" x14ac:dyDescent="0.2">
      <c r="A239" s="34" t="s">
        <v>118</v>
      </c>
      <c r="B239" s="34"/>
      <c r="C239" s="35" t="s">
        <v>119</v>
      </c>
      <c r="D239" s="47"/>
      <c r="E239" s="21"/>
    </row>
    <row r="240" spans="1:5" ht="48" x14ac:dyDescent="0.2">
      <c r="A240" s="33" t="s">
        <v>27</v>
      </c>
      <c r="B240" s="33"/>
      <c r="C240" s="37"/>
      <c r="D240" s="47">
        <v>100</v>
      </c>
      <c r="E240" s="21">
        <v>9313369</v>
      </c>
    </row>
    <row r="241" spans="1:5" ht="24" x14ac:dyDescent="0.2">
      <c r="A241" s="31" t="s">
        <v>28</v>
      </c>
      <c r="B241" s="31"/>
      <c r="C241" s="28"/>
      <c r="D241" s="47">
        <v>200</v>
      </c>
      <c r="E241" s="21">
        <v>2478830.31</v>
      </c>
    </row>
    <row r="242" spans="1:5" ht="15.75" customHeight="1" x14ac:dyDescent="0.2">
      <c r="A242" s="33" t="s">
        <v>29</v>
      </c>
      <c r="B242" s="33"/>
      <c r="C242" s="28"/>
      <c r="D242" s="47">
        <v>800</v>
      </c>
      <c r="E242" s="21">
        <v>18069.689999999999</v>
      </c>
    </row>
    <row r="243" spans="1:5" ht="24" x14ac:dyDescent="0.2">
      <c r="A243" s="34" t="s">
        <v>120</v>
      </c>
      <c r="B243" s="34"/>
      <c r="C243" s="35" t="s">
        <v>121</v>
      </c>
      <c r="D243" s="47"/>
      <c r="E243" s="21"/>
    </row>
    <row r="244" spans="1:5" ht="24" x14ac:dyDescent="0.2">
      <c r="A244" s="31" t="s">
        <v>28</v>
      </c>
      <c r="B244" s="31"/>
      <c r="C244" s="35"/>
      <c r="D244" s="47">
        <v>200</v>
      </c>
      <c r="E244" s="21">
        <v>1000</v>
      </c>
    </row>
    <row r="245" spans="1:5" x14ac:dyDescent="0.2">
      <c r="A245" s="31" t="s">
        <v>21</v>
      </c>
      <c r="B245" s="31"/>
      <c r="C245" s="28"/>
      <c r="D245" s="47">
        <v>300</v>
      </c>
      <c r="E245" s="21">
        <v>15999000</v>
      </c>
    </row>
    <row r="246" spans="1:5" ht="45" customHeight="1" x14ac:dyDescent="0.2">
      <c r="A246" s="34" t="s">
        <v>414</v>
      </c>
      <c r="B246" s="34"/>
      <c r="C246" s="35" t="s">
        <v>122</v>
      </c>
      <c r="D246" s="47"/>
      <c r="E246" s="21"/>
    </row>
    <row r="247" spans="1:5" x14ac:dyDescent="0.2">
      <c r="A247" s="31" t="s">
        <v>21</v>
      </c>
      <c r="B247" s="31"/>
      <c r="C247" s="28"/>
      <c r="D247" s="47">
        <v>300</v>
      </c>
      <c r="E247" s="21">
        <v>21473039</v>
      </c>
    </row>
    <row r="248" spans="1:5" ht="60" x14ac:dyDescent="0.2">
      <c r="A248" s="34" t="s">
        <v>437</v>
      </c>
      <c r="B248" s="34"/>
      <c r="C248" s="52" t="s">
        <v>415</v>
      </c>
      <c r="D248" s="47"/>
      <c r="E248" s="21"/>
    </row>
    <row r="249" spans="1:5" ht="24" x14ac:dyDescent="0.2">
      <c r="A249" s="31" t="s">
        <v>28</v>
      </c>
      <c r="B249" s="31"/>
      <c r="C249" s="28"/>
      <c r="D249" s="47">
        <v>200</v>
      </c>
      <c r="E249" s="21">
        <v>328000</v>
      </c>
    </row>
    <row r="250" spans="1:5" ht="60" x14ac:dyDescent="0.2">
      <c r="A250" s="34" t="s">
        <v>123</v>
      </c>
      <c r="B250" s="34"/>
      <c r="C250" s="35" t="s">
        <v>124</v>
      </c>
      <c r="D250" s="47"/>
      <c r="E250" s="21"/>
    </row>
    <row r="251" spans="1:5" ht="24" x14ac:dyDescent="0.2">
      <c r="A251" s="33" t="s">
        <v>50</v>
      </c>
      <c r="B251" s="33"/>
      <c r="C251" s="28"/>
      <c r="D251" s="47">
        <v>600</v>
      </c>
      <c r="E251" s="21">
        <v>60462267</v>
      </c>
    </row>
    <row r="252" spans="1:5" ht="24" x14ac:dyDescent="0.2">
      <c r="A252" s="34" t="s">
        <v>125</v>
      </c>
      <c r="B252" s="34"/>
      <c r="C252" s="35" t="s">
        <v>126</v>
      </c>
      <c r="D252" s="47"/>
      <c r="E252" s="21"/>
    </row>
    <row r="253" spans="1:5" ht="24" x14ac:dyDescent="0.2">
      <c r="A253" s="31" t="s">
        <v>28</v>
      </c>
      <c r="B253" s="31"/>
      <c r="C253" s="53"/>
      <c r="D253" s="92">
        <v>200</v>
      </c>
      <c r="E253" s="21">
        <v>162788.93</v>
      </c>
    </row>
    <row r="254" spans="1:5" ht="16.5" customHeight="1" x14ac:dyDescent="0.2">
      <c r="A254" s="31" t="s">
        <v>21</v>
      </c>
      <c r="B254" s="31"/>
      <c r="C254" s="53"/>
      <c r="D254" s="92">
        <v>300</v>
      </c>
      <c r="E254" s="21">
        <v>2647261.0699999998</v>
      </c>
    </row>
    <row r="255" spans="1:5" ht="36" x14ac:dyDescent="0.2">
      <c r="A255" s="34" t="s">
        <v>127</v>
      </c>
      <c r="B255" s="34"/>
      <c r="C255" s="35" t="s">
        <v>128</v>
      </c>
      <c r="D255" s="93"/>
      <c r="E255" s="21"/>
    </row>
    <row r="256" spans="1:5" x14ac:dyDescent="0.2">
      <c r="A256" s="31" t="s">
        <v>21</v>
      </c>
      <c r="B256" s="31"/>
      <c r="C256" s="53"/>
      <c r="D256" s="92">
        <v>300</v>
      </c>
      <c r="E256" s="21">
        <v>6420</v>
      </c>
    </row>
    <row r="257" spans="1:5" ht="48" x14ac:dyDescent="0.2">
      <c r="A257" s="29" t="s">
        <v>438</v>
      </c>
      <c r="B257" s="29"/>
      <c r="C257" s="153" t="s">
        <v>478</v>
      </c>
      <c r="D257" s="92"/>
      <c r="E257" s="21"/>
    </row>
    <row r="258" spans="1:5" ht="24" x14ac:dyDescent="0.2">
      <c r="A258" s="31" t="s">
        <v>28</v>
      </c>
      <c r="B258" s="31"/>
      <c r="C258" s="53"/>
      <c r="D258" s="92">
        <v>200</v>
      </c>
      <c r="E258" s="21">
        <v>12712</v>
      </c>
    </row>
    <row r="259" spans="1:5" ht="48" x14ac:dyDescent="0.2">
      <c r="A259" s="29" t="s">
        <v>578</v>
      </c>
      <c r="B259" s="31"/>
      <c r="C259" s="187" t="s">
        <v>478</v>
      </c>
      <c r="D259" s="92"/>
      <c r="E259" s="21"/>
    </row>
    <row r="260" spans="1:5" x14ac:dyDescent="0.2">
      <c r="A260" s="31" t="s">
        <v>21</v>
      </c>
      <c r="B260" s="31"/>
      <c r="C260" s="53"/>
      <c r="D260" s="92">
        <v>300</v>
      </c>
      <c r="E260" s="21">
        <v>20958</v>
      </c>
    </row>
    <row r="261" spans="1:5" ht="36" x14ac:dyDescent="0.2">
      <c r="A261" s="29" t="s">
        <v>129</v>
      </c>
      <c r="B261" s="29"/>
      <c r="C261" s="153" t="s">
        <v>434</v>
      </c>
      <c r="D261" s="92"/>
      <c r="E261" s="21"/>
    </row>
    <row r="262" spans="1:5" ht="16.5" customHeight="1" x14ac:dyDescent="0.2">
      <c r="A262" s="31" t="s">
        <v>21</v>
      </c>
      <c r="B262" s="31"/>
      <c r="C262" s="53"/>
      <c r="D262" s="92">
        <v>300</v>
      </c>
      <c r="E262" s="21">
        <v>740672</v>
      </c>
    </row>
    <row r="263" spans="1:5" ht="27" customHeight="1" x14ac:dyDescent="0.2">
      <c r="A263" s="126" t="s">
        <v>130</v>
      </c>
      <c r="B263" s="26"/>
      <c r="C263" s="18" t="s">
        <v>131</v>
      </c>
      <c r="D263" s="47"/>
      <c r="E263" s="20">
        <f>SUM(E266:E269)</f>
        <v>4500</v>
      </c>
    </row>
    <row r="264" spans="1:5" ht="36.75" x14ac:dyDescent="0.25">
      <c r="A264" s="101" t="s">
        <v>132</v>
      </c>
      <c r="B264" s="26"/>
      <c r="C264" s="102" t="s">
        <v>133</v>
      </c>
      <c r="D264" s="47"/>
      <c r="E264" s="99"/>
    </row>
    <row r="265" spans="1:5" ht="24.75" x14ac:dyDescent="0.25">
      <c r="A265" s="101" t="s">
        <v>134</v>
      </c>
      <c r="B265" s="26"/>
      <c r="C265" s="102" t="s">
        <v>135</v>
      </c>
      <c r="D265" s="47"/>
      <c r="E265" s="99"/>
    </row>
    <row r="266" spans="1:5" ht="24.75" x14ac:dyDescent="0.25">
      <c r="A266" s="33" t="s">
        <v>421</v>
      </c>
      <c r="B266" s="110"/>
      <c r="C266" s="110"/>
      <c r="D266" s="164">
        <v>600</v>
      </c>
      <c r="E266" s="155">
        <v>4500</v>
      </c>
    </row>
    <row r="267" spans="1:5" ht="15" x14ac:dyDescent="0.25">
      <c r="A267" s="107" t="s">
        <v>136</v>
      </c>
      <c r="B267" s="110"/>
      <c r="C267" s="106" t="s">
        <v>137</v>
      </c>
      <c r="D267" s="111"/>
      <c r="E267" s="155"/>
    </row>
    <row r="268" spans="1:5" ht="24.75" x14ac:dyDescent="0.25">
      <c r="A268" s="101" t="s">
        <v>134</v>
      </c>
      <c r="B268" s="110"/>
      <c r="C268" s="102" t="s">
        <v>138</v>
      </c>
      <c r="D268" s="47"/>
      <c r="E268" s="155"/>
    </row>
    <row r="269" spans="1:5" ht="24.75" x14ac:dyDescent="0.25">
      <c r="A269" s="33" t="s">
        <v>421</v>
      </c>
      <c r="B269" s="110"/>
      <c r="C269" s="28"/>
      <c r="D269" s="47">
        <v>600</v>
      </c>
      <c r="E269" s="155"/>
    </row>
    <row r="270" spans="1:5" ht="20.25" customHeight="1" x14ac:dyDescent="0.2">
      <c r="A270" s="123" t="s">
        <v>156</v>
      </c>
      <c r="B270" s="28"/>
      <c r="C270" s="62" t="s">
        <v>157</v>
      </c>
      <c r="D270" s="92"/>
      <c r="E270" s="20">
        <f>SUM(E271:E273)</f>
        <v>518218</v>
      </c>
    </row>
    <row r="271" spans="1:5" ht="24" x14ac:dyDescent="0.2">
      <c r="A271" s="22" t="s">
        <v>543</v>
      </c>
      <c r="B271" s="41"/>
      <c r="C271" s="24" t="s">
        <v>544</v>
      </c>
      <c r="D271" s="47"/>
      <c r="E271" s="21"/>
    </row>
    <row r="272" spans="1:5" ht="36" x14ac:dyDescent="0.2">
      <c r="A272" s="33" t="s">
        <v>160</v>
      </c>
      <c r="B272" s="41"/>
      <c r="C272" s="28" t="s">
        <v>545</v>
      </c>
      <c r="D272" s="47"/>
      <c r="E272" s="21"/>
    </row>
    <row r="273" spans="1:5" ht="24" x14ac:dyDescent="0.2">
      <c r="A273" s="33" t="s">
        <v>424</v>
      </c>
      <c r="B273" s="41"/>
      <c r="C273" s="28"/>
      <c r="D273" s="47">
        <v>600</v>
      </c>
      <c r="E273" s="21">
        <v>518218</v>
      </c>
    </row>
    <row r="274" spans="1:5" ht="36" x14ac:dyDescent="0.2">
      <c r="A274" s="150" t="s">
        <v>165</v>
      </c>
      <c r="B274" s="15"/>
      <c r="C274" s="65" t="s">
        <v>166</v>
      </c>
      <c r="D274" s="47"/>
      <c r="E274" s="20">
        <f>SUM(E275:E279)</f>
        <v>475155</v>
      </c>
    </row>
    <row r="275" spans="1:5" ht="24" x14ac:dyDescent="0.2">
      <c r="A275" s="73" t="s">
        <v>167</v>
      </c>
      <c r="B275" s="41"/>
      <c r="C275" s="102" t="s">
        <v>168</v>
      </c>
      <c r="D275" s="43"/>
      <c r="E275" s="21"/>
    </row>
    <row r="276" spans="1:5" x14ac:dyDescent="0.2">
      <c r="A276" s="103" t="s">
        <v>169</v>
      </c>
      <c r="B276" s="41"/>
      <c r="C276" s="106" t="s">
        <v>170</v>
      </c>
      <c r="D276" s="43"/>
      <c r="E276" s="21"/>
    </row>
    <row r="277" spans="1:5" ht="24" x14ac:dyDescent="0.2">
      <c r="A277" s="33" t="s">
        <v>50</v>
      </c>
      <c r="B277" s="41"/>
      <c r="C277" s="106"/>
      <c r="D277" s="43">
        <v>600</v>
      </c>
      <c r="E277" s="21">
        <v>150000</v>
      </c>
    </row>
    <row r="278" spans="1:5" ht="24" x14ac:dyDescent="0.2">
      <c r="A278" s="22" t="s">
        <v>528</v>
      </c>
      <c r="B278" s="16"/>
      <c r="C278" s="102" t="s">
        <v>529</v>
      </c>
      <c r="D278" s="43"/>
      <c r="E278" s="21"/>
    </row>
    <row r="279" spans="1:5" ht="24" x14ac:dyDescent="0.2">
      <c r="A279" s="33" t="s">
        <v>50</v>
      </c>
      <c r="B279" s="16"/>
      <c r="C279" s="106"/>
      <c r="D279" s="43">
        <v>600</v>
      </c>
      <c r="E279" s="21">
        <v>325155</v>
      </c>
    </row>
    <row r="280" spans="1:5" ht="51" x14ac:dyDescent="0.2">
      <c r="A280" s="67" t="s">
        <v>183</v>
      </c>
      <c r="B280" s="28"/>
      <c r="C280" s="62" t="s">
        <v>184</v>
      </c>
      <c r="D280" s="92"/>
      <c r="E280" s="20">
        <f>E281+E285</f>
        <v>10000</v>
      </c>
    </row>
    <row r="281" spans="1:5" ht="24" x14ac:dyDescent="0.2">
      <c r="A281" s="126" t="s">
        <v>185</v>
      </c>
      <c r="B281" s="23"/>
      <c r="C281" s="18" t="s">
        <v>186</v>
      </c>
      <c r="D281" s="47"/>
      <c r="E281" s="20">
        <f>SUM(E282:E284)</f>
        <v>0</v>
      </c>
    </row>
    <row r="282" spans="1:5" ht="48" x14ac:dyDescent="0.2">
      <c r="A282" s="112" t="s">
        <v>194</v>
      </c>
      <c r="B282" s="26"/>
      <c r="C282" s="102" t="s">
        <v>195</v>
      </c>
      <c r="D282" s="43"/>
      <c r="E282" s="21"/>
    </row>
    <row r="283" spans="1:5" x14ac:dyDescent="0.2">
      <c r="A283" s="103" t="s">
        <v>187</v>
      </c>
      <c r="B283" s="41"/>
      <c r="C283" s="106" t="s">
        <v>196</v>
      </c>
      <c r="D283" s="43"/>
      <c r="E283" s="21"/>
    </row>
    <row r="284" spans="1:5" x14ac:dyDescent="0.2">
      <c r="A284" s="31" t="s">
        <v>21</v>
      </c>
      <c r="B284" s="41"/>
      <c r="C284" s="28"/>
      <c r="D284" s="43">
        <v>300</v>
      </c>
      <c r="E284" s="21">
        <v>0</v>
      </c>
    </row>
    <row r="285" spans="1:5" ht="50.25" customHeight="1" x14ac:dyDescent="0.2">
      <c r="A285" s="126" t="s">
        <v>200</v>
      </c>
      <c r="B285" s="26"/>
      <c r="C285" s="18" t="s">
        <v>201</v>
      </c>
      <c r="D285" s="47"/>
      <c r="E285" s="20">
        <f>SUM(E286:E288)</f>
        <v>10000</v>
      </c>
    </row>
    <row r="286" spans="1:5" ht="48" x14ac:dyDescent="0.2">
      <c r="A286" s="101" t="s">
        <v>207</v>
      </c>
      <c r="B286" s="41"/>
      <c r="C286" s="102" t="s">
        <v>208</v>
      </c>
      <c r="D286" s="43"/>
      <c r="E286" s="21"/>
    </row>
    <row r="287" spans="1:5" ht="24" x14ac:dyDescent="0.2">
      <c r="A287" s="103" t="s">
        <v>204</v>
      </c>
      <c r="B287" s="41"/>
      <c r="C287" s="106" t="s">
        <v>209</v>
      </c>
      <c r="D287" s="43"/>
      <c r="E287" s="21"/>
    </row>
    <row r="288" spans="1:5" ht="24" x14ac:dyDescent="0.2">
      <c r="A288" s="33" t="s">
        <v>50</v>
      </c>
      <c r="B288" s="26"/>
      <c r="C288" s="24"/>
      <c r="D288" s="47">
        <v>600</v>
      </c>
      <c r="E288" s="21">
        <v>10000</v>
      </c>
    </row>
    <row r="289" spans="1:7" ht="13.5" x14ac:dyDescent="0.25">
      <c r="A289" s="134" t="s">
        <v>448</v>
      </c>
      <c r="B289" s="26"/>
      <c r="C289" s="24"/>
      <c r="D289" s="47"/>
      <c r="E289" s="21"/>
    </row>
    <row r="290" spans="1:7" ht="29.25" customHeight="1" x14ac:dyDescent="0.25">
      <c r="A290" s="79" t="s">
        <v>561</v>
      </c>
      <c r="B290" s="154"/>
      <c r="C290" s="80" t="s">
        <v>562</v>
      </c>
      <c r="D290" s="154"/>
      <c r="E290" s="83">
        <f>E291</f>
        <v>100000</v>
      </c>
      <c r="F290" s="3"/>
      <c r="G290" s="3"/>
    </row>
    <row r="291" spans="1:7" ht="17.25" customHeight="1" x14ac:dyDescent="0.2">
      <c r="A291" s="31" t="s">
        <v>21</v>
      </c>
      <c r="B291" s="18"/>
      <c r="C291" s="3"/>
      <c r="D291" s="47">
        <v>300</v>
      </c>
      <c r="E291" s="21">
        <v>100000</v>
      </c>
      <c r="F291" s="3"/>
      <c r="G291" s="3"/>
    </row>
    <row r="292" spans="1:7" ht="30" customHeight="1" x14ac:dyDescent="0.25">
      <c r="A292" s="79" t="s">
        <v>460</v>
      </c>
      <c r="B292" s="19"/>
      <c r="C292" s="119" t="s">
        <v>380</v>
      </c>
      <c r="D292" s="51"/>
      <c r="E292" s="83">
        <f>SUM(E293:E294)</f>
        <v>447976.82</v>
      </c>
    </row>
    <row r="293" spans="1:7" ht="48" customHeight="1" x14ac:dyDescent="0.2">
      <c r="A293" s="33" t="s">
        <v>27</v>
      </c>
      <c r="B293" s="26"/>
      <c r="C293" s="39"/>
      <c r="D293" s="47">
        <v>100</v>
      </c>
      <c r="E293" s="21">
        <v>447061.77</v>
      </c>
    </row>
    <row r="294" spans="1:7" ht="18" customHeight="1" x14ac:dyDescent="0.2">
      <c r="A294" s="31" t="s">
        <v>29</v>
      </c>
      <c r="B294" s="15"/>
      <c r="C294" s="39"/>
      <c r="D294" s="47">
        <v>800</v>
      </c>
      <c r="E294" s="21">
        <v>915.05</v>
      </c>
    </row>
    <row r="295" spans="1:7" ht="25.5" x14ac:dyDescent="0.2">
      <c r="A295" s="130" t="s">
        <v>449</v>
      </c>
      <c r="B295" s="131" t="s">
        <v>362</v>
      </c>
      <c r="C295" s="13"/>
      <c r="D295" s="89"/>
      <c r="E295" s="20">
        <f>E301+E310+E312+E313+E315+E296+E317</f>
        <v>88802329.659999996</v>
      </c>
    </row>
    <row r="296" spans="1:7" ht="38.25" x14ac:dyDescent="0.2">
      <c r="A296" s="45" t="s">
        <v>464</v>
      </c>
      <c r="B296" s="131"/>
      <c r="C296" s="18" t="s">
        <v>283</v>
      </c>
      <c r="D296" s="89"/>
      <c r="E296" s="20">
        <f>E297</f>
        <v>680857.58</v>
      </c>
    </row>
    <row r="297" spans="1:7" ht="39.75" customHeight="1" x14ac:dyDescent="0.2">
      <c r="A297" s="67" t="s">
        <v>284</v>
      </c>
      <c r="B297" s="131"/>
      <c r="C297" s="62" t="s">
        <v>285</v>
      </c>
      <c r="D297" s="89"/>
      <c r="E297" s="20">
        <f>E300</f>
        <v>680857.58</v>
      </c>
    </row>
    <row r="298" spans="1:7" ht="36.75" customHeight="1" x14ac:dyDescent="0.2">
      <c r="A298" s="29" t="s">
        <v>501</v>
      </c>
      <c r="B298" s="131"/>
      <c r="C298" s="24" t="s">
        <v>503</v>
      </c>
      <c r="D298" s="43"/>
      <c r="E298" s="21"/>
    </row>
    <row r="299" spans="1:7" ht="39.75" customHeight="1" x14ac:dyDescent="0.2">
      <c r="A299" s="29" t="s">
        <v>502</v>
      </c>
      <c r="B299" s="131"/>
      <c r="C299" s="24" t="s">
        <v>504</v>
      </c>
      <c r="D299" s="47"/>
      <c r="E299" s="21"/>
    </row>
    <row r="300" spans="1:7" ht="24" x14ac:dyDescent="0.2">
      <c r="A300" s="31" t="s">
        <v>28</v>
      </c>
      <c r="B300" s="131"/>
      <c r="C300" s="28"/>
      <c r="D300" s="47">
        <v>200</v>
      </c>
      <c r="E300" s="21">
        <v>680857.58</v>
      </c>
    </row>
    <row r="301" spans="1:7" ht="36" x14ac:dyDescent="0.2">
      <c r="A301" s="56" t="s">
        <v>441</v>
      </c>
      <c r="B301" s="23"/>
      <c r="C301" s="18" t="s">
        <v>354</v>
      </c>
      <c r="D301" s="47"/>
      <c r="E301" s="20">
        <f>SUM(E303:E307)</f>
        <v>9153693.9700000007</v>
      </c>
    </row>
    <row r="302" spans="1:7" ht="24" x14ac:dyDescent="0.2">
      <c r="A302" s="101" t="s">
        <v>355</v>
      </c>
      <c r="B302" s="19"/>
      <c r="C302" s="102" t="s">
        <v>356</v>
      </c>
      <c r="D302" s="51"/>
      <c r="E302" s="21"/>
    </row>
    <row r="303" spans="1:7" ht="51.75" customHeight="1" x14ac:dyDescent="0.2">
      <c r="A303" s="33" t="s">
        <v>27</v>
      </c>
      <c r="B303" s="19"/>
      <c r="C303" s="124"/>
      <c r="D303" s="47">
        <v>100</v>
      </c>
      <c r="E303" s="21">
        <v>10000</v>
      </c>
    </row>
    <row r="304" spans="1:7" ht="24" x14ac:dyDescent="0.2">
      <c r="A304" s="31" t="s">
        <v>28</v>
      </c>
      <c r="B304" s="26"/>
      <c r="C304" s="57"/>
      <c r="D304" s="47">
        <v>200</v>
      </c>
      <c r="E304" s="21">
        <v>538384.75</v>
      </c>
    </row>
    <row r="305" spans="1:5" ht="16.5" customHeight="1" x14ac:dyDescent="0.2">
      <c r="A305" s="31" t="s">
        <v>29</v>
      </c>
      <c r="B305" s="26"/>
      <c r="C305" s="57"/>
      <c r="D305" s="47">
        <v>800</v>
      </c>
      <c r="E305" s="21">
        <v>46000</v>
      </c>
    </row>
    <row r="306" spans="1:5" ht="15" customHeight="1" x14ac:dyDescent="0.2">
      <c r="A306" s="76" t="s">
        <v>360</v>
      </c>
      <c r="B306" s="26"/>
      <c r="C306" s="114" t="s">
        <v>361</v>
      </c>
      <c r="D306" s="47"/>
      <c r="E306" s="21"/>
    </row>
    <row r="307" spans="1:5" ht="52.5" customHeight="1" x14ac:dyDescent="0.2">
      <c r="A307" s="33" t="s">
        <v>27</v>
      </c>
      <c r="B307" s="26"/>
      <c r="C307" s="24"/>
      <c r="D307" s="47">
        <v>100</v>
      </c>
      <c r="E307" s="128">
        <v>8559309.2200000007</v>
      </c>
    </row>
    <row r="308" spans="1:5" x14ac:dyDescent="0.2">
      <c r="A308" s="77" t="s">
        <v>371</v>
      </c>
      <c r="B308" s="36"/>
      <c r="C308" s="10"/>
      <c r="D308" s="90"/>
      <c r="E308" s="78"/>
    </row>
    <row r="309" spans="1:5" ht="24" x14ac:dyDescent="0.2">
      <c r="A309" s="31" t="s">
        <v>384</v>
      </c>
      <c r="B309" s="26"/>
      <c r="C309" s="80" t="s">
        <v>385</v>
      </c>
      <c r="D309" s="47"/>
      <c r="E309" s="135"/>
    </row>
    <row r="310" spans="1:5" ht="24" x14ac:dyDescent="0.2">
      <c r="A310" s="31" t="s">
        <v>28</v>
      </c>
      <c r="B310" s="26"/>
      <c r="C310" s="80"/>
      <c r="D310" s="47">
        <v>200</v>
      </c>
      <c r="E310" s="21">
        <v>495000</v>
      </c>
    </row>
    <row r="311" spans="1:5" x14ac:dyDescent="0.2">
      <c r="A311" s="31" t="s">
        <v>395</v>
      </c>
      <c r="B311" s="26"/>
      <c r="C311" s="80" t="s">
        <v>396</v>
      </c>
      <c r="D311" s="47"/>
      <c r="E311" s="21"/>
    </row>
    <row r="312" spans="1:5" ht="24" x14ac:dyDescent="0.2">
      <c r="A312" s="31" t="s">
        <v>28</v>
      </c>
      <c r="B312" s="26"/>
      <c r="C312" s="80"/>
      <c r="D312" s="47">
        <v>200</v>
      </c>
      <c r="E312" s="21">
        <v>2363125.11</v>
      </c>
    </row>
    <row r="313" spans="1:5" ht="16.5" customHeight="1" x14ac:dyDescent="0.2">
      <c r="A313" s="31" t="s">
        <v>29</v>
      </c>
      <c r="B313" s="26"/>
      <c r="C313" s="80"/>
      <c r="D313" s="47">
        <v>800</v>
      </c>
      <c r="E313" s="21">
        <v>151153</v>
      </c>
    </row>
    <row r="314" spans="1:5" ht="18" customHeight="1" x14ac:dyDescent="0.2">
      <c r="A314" s="31" t="s">
        <v>397</v>
      </c>
      <c r="B314" s="26"/>
      <c r="C314" s="80" t="s">
        <v>398</v>
      </c>
      <c r="D314" s="47"/>
      <c r="E314" s="21"/>
    </row>
    <row r="315" spans="1:5" ht="24" x14ac:dyDescent="0.2">
      <c r="A315" s="31" t="s">
        <v>28</v>
      </c>
      <c r="B315" s="26"/>
      <c r="C315" s="28"/>
      <c r="D315" s="47">
        <v>200</v>
      </c>
      <c r="E315" s="21">
        <v>958500</v>
      </c>
    </row>
    <row r="316" spans="1:5" ht="15.75" customHeight="1" x14ac:dyDescent="0.25">
      <c r="A316" s="79" t="s">
        <v>558</v>
      </c>
      <c r="B316" s="170"/>
      <c r="C316" s="80" t="s">
        <v>559</v>
      </c>
      <c r="D316" s="171"/>
      <c r="E316" s="83"/>
    </row>
    <row r="317" spans="1:5" ht="17.25" customHeight="1" x14ac:dyDescent="0.2">
      <c r="A317" s="31" t="s">
        <v>560</v>
      </c>
      <c r="B317" s="15"/>
      <c r="C317" s="39"/>
      <c r="D317" s="47">
        <v>800</v>
      </c>
      <c r="E317" s="21">
        <v>75000000</v>
      </c>
    </row>
    <row r="318" spans="1:5" x14ac:dyDescent="0.2">
      <c r="A318" s="31"/>
      <c r="B318" s="15"/>
      <c r="C318" s="28"/>
      <c r="D318" s="47"/>
      <c r="E318" s="21"/>
    </row>
    <row r="319" spans="1:5" ht="18.75" customHeight="1" x14ac:dyDescent="0.2">
      <c r="A319" s="130" t="s">
        <v>461</v>
      </c>
      <c r="B319" s="131" t="s">
        <v>172</v>
      </c>
      <c r="C319" s="13"/>
      <c r="D319" s="89"/>
      <c r="E319" s="20">
        <f>E320+E330+E345+E353+E366+E383+E399+E405+E438+E469+E481+E495+E497+E500+E502+E503+E506+E507+E509+E510+E512+E513+E514+E519+E522+E524+E527+E325+E523+E528+E504+E516</f>
        <v>466906997.47000003</v>
      </c>
    </row>
    <row r="320" spans="1:5" ht="33" customHeight="1" x14ac:dyDescent="0.2">
      <c r="A320" s="17" t="s">
        <v>5</v>
      </c>
      <c r="B320" s="19"/>
      <c r="C320" s="18" t="s">
        <v>6</v>
      </c>
      <c r="D320" s="89"/>
      <c r="E320" s="20">
        <f>E321</f>
        <v>2700000</v>
      </c>
    </row>
    <row r="321" spans="1:5" ht="45.75" customHeight="1" x14ac:dyDescent="0.25">
      <c r="A321" s="17" t="s">
        <v>7</v>
      </c>
      <c r="B321" s="96"/>
      <c r="C321" s="18" t="s">
        <v>8</v>
      </c>
      <c r="D321" s="89"/>
      <c r="E321" s="20">
        <f>E324</f>
        <v>2700000</v>
      </c>
    </row>
    <row r="322" spans="1:5" ht="25.5" customHeight="1" x14ac:dyDescent="0.2">
      <c r="A322" s="101" t="s">
        <v>32</v>
      </c>
      <c r="B322" s="19"/>
      <c r="C322" s="102" t="s">
        <v>33</v>
      </c>
      <c r="D322" s="89"/>
      <c r="E322" s="20"/>
    </row>
    <row r="323" spans="1:5" ht="16.5" customHeight="1" x14ac:dyDescent="0.2">
      <c r="A323" s="22" t="s">
        <v>30</v>
      </c>
      <c r="B323" s="26"/>
      <c r="C323" s="24" t="s">
        <v>34</v>
      </c>
      <c r="D323" s="89"/>
      <c r="E323" s="20"/>
    </row>
    <row r="324" spans="1:5" ht="28.5" customHeight="1" x14ac:dyDescent="0.2">
      <c r="A324" s="31" t="s">
        <v>175</v>
      </c>
      <c r="B324" s="26"/>
      <c r="C324" s="24"/>
      <c r="D324" s="89">
        <v>400</v>
      </c>
      <c r="E324" s="21">
        <v>2700000</v>
      </c>
    </row>
    <row r="325" spans="1:5" ht="37.9" customHeight="1" x14ac:dyDescent="0.2">
      <c r="A325" s="45" t="s">
        <v>456</v>
      </c>
      <c r="B325" s="26"/>
      <c r="C325" s="18" t="s">
        <v>85</v>
      </c>
      <c r="D325" s="89"/>
      <c r="E325" s="20">
        <f>E326</f>
        <v>300489</v>
      </c>
    </row>
    <row r="326" spans="1:5" ht="22.5" customHeight="1" x14ac:dyDescent="0.2">
      <c r="A326" s="123" t="s">
        <v>156</v>
      </c>
      <c r="B326" s="28"/>
      <c r="C326" s="62" t="s">
        <v>157</v>
      </c>
      <c r="D326" s="92"/>
      <c r="E326" s="20">
        <f>SUM(E327:E329)</f>
        <v>300489</v>
      </c>
    </row>
    <row r="327" spans="1:5" ht="36" x14ac:dyDescent="0.2">
      <c r="A327" s="101" t="s">
        <v>158</v>
      </c>
      <c r="B327" s="63"/>
      <c r="C327" s="102" t="s">
        <v>159</v>
      </c>
      <c r="D327" s="47"/>
      <c r="E327" s="21"/>
    </row>
    <row r="328" spans="1:5" ht="36" x14ac:dyDescent="0.2">
      <c r="A328" s="103" t="s">
        <v>160</v>
      </c>
      <c r="B328" s="63"/>
      <c r="C328" s="106" t="s">
        <v>161</v>
      </c>
      <c r="D328" s="58"/>
      <c r="E328" s="21"/>
    </row>
    <row r="329" spans="1:5" ht="28.5" customHeight="1" x14ac:dyDescent="0.2">
      <c r="A329" s="33" t="s">
        <v>421</v>
      </c>
      <c r="B329" s="63"/>
      <c r="C329" s="106"/>
      <c r="D329" s="58">
        <v>200</v>
      </c>
      <c r="E329" s="21">
        <v>300489</v>
      </c>
    </row>
    <row r="330" spans="1:5" ht="38.25" x14ac:dyDescent="0.2">
      <c r="A330" s="45" t="s">
        <v>463</v>
      </c>
      <c r="B330" s="26"/>
      <c r="C330" s="18" t="s">
        <v>171</v>
      </c>
      <c r="D330" s="47"/>
      <c r="E330" s="20">
        <f>E331+E335+E340</f>
        <v>5117430.5600000005</v>
      </c>
    </row>
    <row r="331" spans="1:5" ht="46.5" customHeight="1" x14ac:dyDescent="0.2">
      <c r="A331" s="66" t="s">
        <v>428</v>
      </c>
      <c r="B331" s="26"/>
      <c r="C331" s="18" t="s">
        <v>173</v>
      </c>
      <c r="D331" s="47"/>
      <c r="E331" s="20">
        <f>E333+E334</f>
        <v>2444891</v>
      </c>
    </row>
    <row r="332" spans="1:5" ht="15" customHeight="1" x14ac:dyDescent="0.2">
      <c r="A332" s="107" t="s">
        <v>174</v>
      </c>
      <c r="B332" s="19"/>
      <c r="C332" s="102" t="s">
        <v>479</v>
      </c>
      <c r="D332" s="51"/>
      <c r="E332" s="21"/>
    </row>
    <row r="333" spans="1:5" ht="28.5" customHeight="1" x14ac:dyDescent="0.2">
      <c r="A333" s="31" t="s">
        <v>175</v>
      </c>
      <c r="B333" s="26"/>
      <c r="C333" s="28"/>
      <c r="D333" s="47">
        <v>400</v>
      </c>
      <c r="E333" s="21">
        <v>2389591</v>
      </c>
    </row>
    <row r="334" spans="1:5" ht="15.75" customHeight="1" x14ac:dyDescent="0.2">
      <c r="A334" s="31" t="s">
        <v>29</v>
      </c>
      <c r="B334" s="26"/>
      <c r="C334" s="28"/>
      <c r="D334" s="47">
        <v>800</v>
      </c>
      <c r="E334" s="21">
        <v>55300</v>
      </c>
    </row>
    <row r="335" spans="1:5" ht="48" customHeight="1" x14ac:dyDescent="0.2">
      <c r="A335" s="56" t="s">
        <v>176</v>
      </c>
      <c r="B335" s="26"/>
      <c r="C335" s="18" t="s">
        <v>177</v>
      </c>
      <c r="D335" s="47"/>
      <c r="E335" s="20">
        <f>SUM(E337:E339)</f>
        <v>1986667</v>
      </c>
    </row>
    <row r="336" spans="1:5" ht="15.75" customHeight="1" x14ac:dyDescent="0.2">
      <c r="A336" s="101" t="s">
        <v>178</v>
      </c>
      <c r="B336" s="19"/>
      <c r="C336" s="102" t="s">
        <v>572</v>
      </c>
      <c r="D336" s="51"/>
      <c r="E336" s="21"/>
    </row>
    <row r="337" spans="1:5" ht="16.5" customHeight="1" x14ac:dyDescent="0.2">
      <c r="A337" s="31" t="s">
        <v>21</v>
      </c>
      <c r="B337" s="26"/>
      <c r="C337" s="55"/>
      <c r="D337" s="47">
        <v>300</v>
      </c>
      <c r="E337" s="21">
        <v>796662</v>
      </c>
    </row>
    <row r="338" spans="1:5" ht="35.450000000000003" customHeight="1" x14ac:dyDescent="0.2">
      <c r="A338" s="29" t="s">
        <v>548</v>
      </c>
      <c r="B338" s="26"/>
      <c r="C338" s="57" t="s">
        <v>571</v>
      </c>
      <c r="D338" s="47"/>
      <c r="E338" s="21"/>
    </row>
    <row r="339" spans="1:5" ht="16.5" customHeight="1" x14ac:dyDescent="0.2">
      <c r="A339" s="31" t="s">
        <v>21</v>
      </c>
      <c r="B339" s="26"/>
      <c r="C339" s="55"/>
      <c r="D339" s="47">
        <v>300</v>
      </c>
      <c r="E339" s="21">
        <v>1190005</v>
      </c>
    </row>
    <row r="340" spans="1:5" ht="60" x14ac:dyDescent="0.2">
      <c r="A340" s="56" t="s">
        <v>179</v>
      </c>
      <c r="B340" s="26"/>
      <c r="C340" s="50" t="s">
        <v>180</v>
      </c>
      <c r="D340" s="47"/>
      <c r="E340" s="20">
        <f>SUM(E342:E344)</f>
        <v>685872.56</v>
      </c>
    </row>
    <row r="341" spans="1:5" ht="24" x14ac:dyDescent="0.2">
      <c r="A341" s="101" t="s">
        <v>181</v>
      </c>
      <c r="B341" s="19"/>
      <c r="C341" s="102" t="s">
        <v>182</v>
      </c>
      <c r="D341" s="51"/>
      <c r="E341" s="21"/>
    </row>
    <row r="342" spans="1:5" ht="17.25" customHeight="1" x14ac:dyDescent="0.2">
      <c r="A342" s="31" t="s">
        <v>21</v>
      </c>
      <c r="B342" s="26"/>
      <c r="C342" s="28"/>
      <c r="D342" s="47">
        <v>300</v>
      </c>
      <c r="E342" s="21">
        <v>274349.03999999998</v>
      </c>
    </row>
    <row r="343" spans="1:5" ht="51" customHeight="1" x14ac:dyDescent="0.2">
      <c r="A343" s="29" t="s">
        <v>563</v>
      </c>
      <c r="B343" s="26"/>
      <c r="C343" s="24" t="s">
        <v>564</v>
      </c>
      <c r="D343" s="47"/>
      <c r="E343" s="21"/>
    </row>
    <row r="344" spans="1:5" ht="17.25" customHeight="1" x14ac:dyDescent="0.2">
      <c r="A344" s="31" t="s">
        <v>21</v>
      </c>
      <c r="B344" s="26"/>
      <c r="C344" s="28"/>
      <c r="D344" s="47">
        <v>300</v>
      </c>
      <c r="E344" s="21">
        <v>411523.52</v>
      </c>
    </row>
    <row r="345" spans="1:5" ht="51" x14ac:dyDescent="0.2">
      <c r="A345" s="67" t="s">
        <v>183</v>
      </c>
      <c r="B345" s="28"/>
      <c r="C345" s="62" t="s">
        <v>184</v>
      </c>
      <c r="D345" s="92"/>
      <c r="E345" s="20">
        <f>E346</f>
        <v>267000</v>
      </c>
    </row>
    <row r="346" spans="1:5" ht="25.5" x14ac:dyDescent="0.2">
      <c r="A346" s="45" t="s">
        <v>185</v>
      </c>
      <c r="B346" s="23"/>
      <c r="C346" s="18" t="s">
        <v>186</v>
      </c>
      <c r="D346" s="47"/>
      <c r="E346" s="20">
        <f>SUM(E347:E352)</f>
        <v>267000</v>
      </c>
    </row>
    <row r="347" spans="1:5" ht="36" x14ac:dyDescent="0.2">
      <c r="A347" s="101" t="s">
        <v>191</v>
      </c>
      <c r="B347" s="41"/>
      <c r="C347" s="102" t="s">
        <v>192</v>
      </c>
      <c r="D347" s="43"/>
      <c r="E347" s="21"/>
    </row>
    <row r="348" spans="1:5" ht="14.25" customHeight="1" x14ac:dyDescent="0.2">
      <c r="A348" s="103" t="s">
        <v>187</v>
      </c>
      <c r="B348" s="41"/>
      <c r="C348" s="106" t="s">
        <v>193</v>
      </c>
      <c r="D348" s="43"/>
      <c r="E348" s="21"/>
    </row>
    <row r="349" spans="1:5" ht="24" x14ac:dyDescent="0.2">
      <c r="A349" s="31" t="s">
        <v>427</v>
      </c>
      <c r="B349" s="41"/>
      <c r="C349" s="106"/>
      <c r="D349" s="43">
        <v>200</v>
      </c>
      <c r="E349" s="21">
        <v>264000</v>
      </c>
    </row>
    <row r="350" spans="1:5" ht="48" x14ac:dyDescent="0.2">
      <c r="A350" s="29" t="s">
        <v>194</v>
      </c>
      <c r="B350" s="41"/>
      <c r="C350" s="102" t="s">
        <v>195</v>
      </c>
      <c r="D350" s="43"/>
      <c r="E350" s="21"/>
    </row>
    <row r="351" spans="1:5" x14ac:dyDescent="0.2">
      <c r="A351" s="31" t="s">
        <v>187</v>
      </c>
      <c r="B351" s="41"/>
      <c r="C351" s="106" t="s">
        <v>196</v>
      </c>
      <c r="D351" s="43"/>
      <c r="E351" s="21"/>
    </row>
    <row r="352" spans="1:5" ht="24" x14ac:dyDescent="0.2">
      <c r="A352" s="31" t="s">
        <v>427</v>
      </c>
      <c r="B352" s="41"/>
      <c r="C352" s="106"/>
      <c r="D352" s="43">
        <v>200</v>
      </c>
      <c r="E352" s="21">
        <v>3000</v>
      </c>
    </row>
    <row r="353" spans="1:5" ht="38.25" x14ac:dyDescent="0.2">
      <c r="A353" s="45" t="s">
        <v>462</v>
      </c>
      <c r="B353" s="26"/>
      <c r="C353" s="18" t="s">
        <v>226</v>
      </c>
      <c r="D353" s="47"/>
      <c r="E353" s="20">
        <f>E354+E360</f>
        <v>42000739.219999999</v>
      </c>
    </row>
    <row r="354" spans="1:5" ht="24" x14ac:dyDescent="0.2">
      <c r="A354" s="126" t="s">
        <v>242</v>
      </c>
      <c r="B354" s="26"/>
      <c r="C354" s="18" t="s">
        <v>243</v>
      </c>
      <c r="D354" s="47"/>
      <c r="E354" s="20">
        <f>SUM(E355:E359)</f>
        <v>37213737.939999998</v>
      </c>
    </row>
    <row r="355" spans="1:5" ht="36" x14ac:dyDescent="0.2">
      <c r="A355" s="101" t="s">
        <v>480</v>
      </c>
      <c r="B355" s="154"/>
      <c r="C355" s="175" t="s">
        <v>481</v>
      </c>
      <c r="D355" s="127"/>
      <c r="E355" s="20"/>
    </row>
    <row r="356" spans="1:5" ht="24" x14ac:dyDescent="0.2">
      <c r="A356" s="31" t="s">
        <v>427</v>
      </c>
      <c r="B356" s="158"/>
      <c r="C356" s="102"/>
      <c r="D356" s="165">
        <v>200</v>
      </c>
      <c r="E356" s="21">
        <v>75483</v>
      </c>
    </row>
    <row r="357" spans="1:5" ht="24" x14ac:dyDescent="0.2">
      <c r="A357" s="31" t="s">
        <v>175</v>
      </c>
      <c r="B357" s="118"/>
      <c r="C357" s="3"/>
      <c r="D357" s="25">
        <v>400</v>
      </c>
      <c r="E357" s="127">
        <v>6221413.9400000004</v>
      </c>
    </row>
    <row r="358" spans="1:5" ht="36.75" x14ac:dyDescent="0.25">
      <c r="A358" s="22" t="s">
        <v>266</v>
      </c>
      <c r="B358" s="41"/>
      <c r="C358" s="102" t="s">
        <v>267</v>
      </c>
      <c r="D358" s="43"/>
      <c r="E358" s="99"/>
    </row>
    <row r="359" spans="1:5" ht="24" x14ac:dyDescent="0.2">
      <c r="A359" s="31" t="s">
        <v>175</v>
      </c>
      <c r="B359" s="41"/>
      <c r="C359" s="106"/>
      <c r="D359" s="43">
        <v>400</v>
      </c>
      <c r="E359" s="127">
        <v>30916841</v>
      </c>
    </row>
    <row r="360" spans="1:5" ht="29.25" customHeight="1" x14ac:dyDescent="0.2">
      <c r="A360" s="45" t="s">
        <v>268</v>
      </c>
      <c r="B360" s="16"/>
      <c r="C360" s="18" t="s">
        <v>269</v>
      </c>
      <c r="D360" s="43"/>
      <c r="E360" s="167">
        <f>SUM(E362:E365)</f>
        <v>4787001.28</v>
      </c>
    </row>
    <row r="361" spans="1:5" ht="20.25" customHeight="1" x14ac:dyDescent="0.2">
      <c r="A361" s="184" t="s">
        <v>274</v>
      </c>
      <c r="B361" s="183"/>
      <c r="C361" s="39" t="s">
        <v>472</v>
      </c>
      <c r="D361" s="43"/>
      <c r="E361" s="167"/>
    </row>
    <row r="362" spans="1:5" ht="29.25" customHeight="1" x14ac:dyDescent="0.2">
      <c r="A362" s="31" t="s">
        <v>175</v>
      </c>
      <c r="B362" s="16"/>
      <c r="C362" s="39"/>
      <c r="D362" s="43">
        <v>400</v>
      </c>
      <c r="E362" s="127">
        <v>145500</v>
      </c>
    </row>
    <row r="363" spans="1:5" ht="18.75" customHeight="1" x14ac:dyDescent="0.2">
      <c r="A363" s="31" t="s">
        <v>29</v>
      </c>
      <c r="B363" s="3"/>
      <c r="C363" s="18"/>
      <c r="D363" s="43">
        <v>800</v>
      </c>
      <c r="E363" s="127">
        <v>50864.800000000003</v>
      </c>
    </row>
    <row r="364" spans="1:5" ht="38.25" customHeight="1" x14ac:dyDescent="0.2">
      <c r="A364" s="22" t="s">
        <v>499</v>
      </c>
      <c r="B364" s="41"/>
      <c r="C364" s="35" t="s">
        <v>500</v>
      </c>
      <c r="D364" s="90"/>
      <c r="E364" s="127"/>
    </row>
    <row r="365" spans="1:5" ht="24" x14ac:dyDescent="0.2">
      <c r="A365" s="31" t="s">
        <v>427</v>
      </c>
      <c r="B365" s="41"/>
      <c r="C365" s="69"/>
      <c r="D365" s="43">
        <v>200</v>
      </c>
      <c r="E365" s="127">
        <v>4590636.4800000004</v>
      </c>
    </row>
    <row r="366" spans="1:5" ht="38.25" x14ac:dyDescent="0.2">
      <c r="A366" s="45" t="s">
        <v>464</v>
      </c>
      <c r="B366" s="26"/>
      <c r="C366" s="18" t="s">
        <v>283</v>
      </c>
      <c r="D366" s="47"/>
      <c r="E366" s="20">
        <f>E367+E379</f>
        <v>7292362.4199999999</v>
      </c>
    </row>
    <row r="367" spans="1:5" ht="40.5" customHeight="1" x14ac:dyDescent="0.2">
      <c r="A367" s="132" t="s">
        <v>284</v>
      </c>
      <c r="B367" s="13"/>
      <c r="C367" s="62" t="s">
        <v>285</v>
      </c>
      <c r="D367" s="95"/>
      <c r="E367" s="20">
        <f>SUM(E369:E378)</f>
        <v>7093362.4199999999</v>
      </c>
    </row>
    <row r="368" spans="1:5" ht="16.5" customHeight="1" x14ac:dyDescent="0.2">
      <c r="A368" s="161" t="s">
        <v>523</v>
      </c>
      <c r="B368" s="13"/>
      <c r="C368" s="159" t="s">
        <v>522</v>
      </c>
      <c r="D368" s="95"/>
      <c r="E368" s="20"/>
    </row>
    <row r="369" spans="1:5" ht="25.5" customHeight="1" x14ac:dyDescent="0.2">
      <c r="A369" s="160" t="s">
        <v>286</v>
      </c>
      <c r="B369" s="13"/>
      <c r="C369" s="54" t="s">
        <v>521</v>
      </c>
      <c r="D369" s="95"/>
      <c r="E369" s="20"/>
    </row>
    <row r="370" spans="1:5" ht="25.5" customHeight="1" x14ac:dyDescent="0.2">
      <c r="A370" s="31" t="s">
        <v>175</v>
      </c>
      <c r="B370" s="13"/>
      <c r="C370" s="62"/>
      <c r="D370" s="92">
        <v>400</v>
      </c>
      <c r="E370" s="21">
        <v>12800</v>
      </c>
    </row>
    <row r="371" spans="1:5" ht="18.75" customHeight="1" x14ac:dyDescent="0.2">
      <c r="A371" s="101" t="s">
        <v>287</v>
      </c>
      <c r="B371" s="26"/>
      <c r="C371" s="114" t="s">
        <v>288</v>
      </c>
      <c r="D371" s="47"/>
      <c r="E371" s="21"/>
    </row>
    <row r="372" spans="1:5" ht="24" x14ac:dyDescent="0.2">
      <c r="A372" s="103" t="s">
        <v>286</v>
      </c>
      <c r="B372" s="26"/>
      <c r="C372" s="106" t="s">
        <v>289</v>
      </c>
      <c r="D372" s="47"/>
      <c r="E372" s="21"/>
    </row>
    <row r="373" spans="1:5" ht="24" x14ac:dyDescent="0.2">
      <c r="A373" s="31" t="s">
        <v>28</v>
      </c>
      <c r="B373" s="26"/>
      <c r="C373" s="28"/>
      <c r="D373" s="47">
        <v>200</v>
      </c>
      <c r="E373" s="21">
        <v>191637.35</v>
      </c>
    </row>
    <row r="374" spans="1:5" ht="16.5" customHeight="1" x14ac:dyDescent="0.2">
      <c r="A374" s="101" t="s">
        <v>290</v>
      </c>
      <c r="B374" s="26"/>
      <c r="C374" s="114" t="s">
        <v>291</v>
      </c>
      <c r="D374" s="47"/>
      <c r="E374" s="21"/>
    </row>
    <row r="375" spans="1:5" ht="24" x14ac:dyDescent="0.2">
      <c r="A375" s="103" t="s">
        <v>286</v>
      </c>
      <c r="B375" s="26"/>
      <c r="C375" s="106" t="s">
        <v>292</v>
      </c>
      <c r="D375" s="47"/>
      <c r="E375" s="21"/>
    </row>
    <row r="376" spans="1:5" ht="24" x14ac:dyDescent="0.2">
      <c r="A376" s="31" t="s">
        <v>28</v>
      </c>
      <c r="B376" s="26"/>
      <c r="C376" s="28"/>
      <c r="D376" s="47">
        <v>200</v>
      </c>
      <c r="E376" s="21">
        <v>5099900</v>
      </c>
    </row>
    <row r="377" spans="1:5" ht="48" x14ac:dyDescent="0.2">
      <c r="A377" s="29" t="s">
        <v>502</v>
      </c>
      <c r="B377" s="16"/>
      <c r="C377" s="24" t="s">
        <v>504</v>
      </c>
      <c r="D377" s="21"/>
      <c r="E377" s="21"/>
    </row>
    <row r="378" spans="1:5" ht="27" customHeight="1" x14ac:dyDescent="0.2">
      <c r="A378" s="31" t="s">
        <v>28</v>
      </c>
      <c r="B378" s="16"/>
      <c r="C378" s="28"/>
      <c r="D378" s="25">
        <v>200</v>
      </c>
      <c r="E378" s="21">
        <v>1789025.07</v>
      </c>
    </row>
    <row r="379" spans="1:5" ht="24" x14ac:dyDescent="0.2">
      <c r="A379" s="56" t="s">
        <v>465</v>
      </c>
      <c r="B379" s="26"/>
      <c r="C379" s="62" t="s">
        <v>293</v>
      </c>
      <c r="D379" s="47"/>
      <c r="E379" s="20">
        <f>SUM(E380:E382)</f>
        <v>199000</v>
      </c>
    </row>
    <row r="380" spans="1:5" ht="24" x14ac:dyDescent="0.2">
      <c r="A380" s="29" t="s">
        <v>505</v>
      </c>
      <c r="B380" s="26"/>
      <c r="C380" s="114" t="s">
        <v>507</v>
      </c>
      <c r="D380" s="47"/>
      <c r="E380" s="21"/>
    </row>
    <row r="381" spans="1:5" ht="24" x14ac:dyDescent="0.2">
      <c r="A381" s="31" t="s">
        <v>506</v>
      </c>
      <c r="B381" s="26"/>
      <c r="C381" s="115" t="s">
        <v>508</v>
      </c>
      <c r="D381" s="47"/>
      <c r="E381" s="21"/>
    </row>
    <row r="382" spans="1:5" ht="24" x14ac:dyDescent="0.2">
      <c r="A382" s="31" t="s">
        <v>28</v>
      </c>
      <c r="B382" s="26"/>
      <c r="C382" s="24"/>
      <c r="D382" s="43">
        <v>200</v>
      </c>
      <c r="E382" s="21">
        <v>199000</v>
      </c>
    </row>
    <row r="383" spans="1:5" ht="27.75" customHeight="1" x14ac:dyDescent="0.2">
      <c r="A383" s="45" t="s">
        <v>444</v>
      </c>
      <c r="B383" s="26"/>
      <c r="C383" s="18" t="s">
        <v>294</v>
      </c>
      <c r="D383" s="47"/>
      <c r="E383" s="20">
        <f>E384</f>
        <v>137292380.22</v>
      </c>
    </row>
    <row r="384" spans="1:5" ht="21.75" x14ac:dyDescent="0.2">
      <c r="A384" s="48" t="s">
        <v>469</v>
      </c>
      <c r="B384" s="26"/>
      <c r="C384" s="18" t="s">
        <v>295</v>
      </c>
      <c r="D384" s="47"/>
      <c r="E384" s="20">
        <f>SUM(E387:E398)</f>
        <v>137292380.22</v>
      </c>
    </row>
    <row r="385" spans="1:5" ht="27.75" customHeight="1" x14ac:dyDescent="0.2">
      <c r="A385" s="101" t="s">
        <v>296</v>
      </c>
      <c r="B385" s="42"/>
      <c r="C385" s="102" t="s">
        <v>297</v>
      </c>
      <c r="D385" s="91"/>
      <c r="E385" s="21"/>
    </row>
    <row r="386" spans="1:5" ht="18" customHeight="1" x14ac:dyDescent="0.2">
      <c r="A386" s="103" t="s">
        <v>298</v>
      </c>
      <c r="B386" s="42"/>
      <c r="C386" s="106" t="s">
        <v>299</v>
      </c>
      <c r="D386" s="91"/>
      <c r="E386" s="21"/>
    </row>
    <row r="387" spans="1:5" ht="24" x14ac:dyDescent="0.2">
      <c r="A387" s="31" t="s">
        <v>28</v>
      </c>
      <c r="B387" s="26"/>
      <c r="C387" s="106"/>
      <c r="D387" s="47">
        <v>200</v>
      </c>
      <c r="E387" s="21">
        <v>44235330.369999997</v>
      </c>
    </row>
    <row r="388" spans="1:5" ht="18" customHeight="1" x14ac:dyDescent="0.2">
      <c r="A388" s="31" t="s">
        <v>29</v>
      </c>
      <c r="B388" s="41"/>
      <c r="C388" s="106"/>
      <c r="D388" s="43">
        <v>800</v>
      </c>
      <c r="E388" s="21">
        <v>63190.45</v>
      </c>
    </row>
    <row r="389" spans="1:5" ht="24" x14ac:dyDescent="0.2">
      <c r="A389" s="103" t="s">
        <v>300</v>
      </c>
      <c r="B389" s="42"/>
      <c r="C389" s="106" t="s">
        <v>301</v>
      </c>
      <c r="D389" s="91"/>
      <c r="E389" s="21"/>
    </row>
    <row r="390" spans="1:5" ht="24" x14ac:dyDescent="0.2">
      <c r="A390" s="31" t="s">
        <v>28</v>
      </c>
      <c r="B390" s="26"/>
      <c r="C390" s="106"/>
      <c r="D390" s="47">
        <v>200</v>
      </c>
      <c r="E390" s="21">
        <v>1315000</v>
      </c>
    </row>
    <row r="391" spans="1:5" ht="36" x14ac:dyDescent="0.2">
      <c r="A391" s="31" t="s">
        <v>407</v>
      </c>
      <c r="B391" s="26"/>
      <c r="C391" s="102" t="s">
        <v>406</v>
      </c>
      <c r="D391" s="47"/>
      <c r="E391" s="21"/>
    </row>
    <row r="392" spans="1:5" ht="24" x14ac:dyDescent="0.2">
      <c r="A392" s="31" t="s">
        <v>175</v>
      </c>
      <c r="B392" s="26"/>
      <c r="C392" s="106"/>
      <c r="D392" s="47">
        <v>400</v>
      </c>
      <c r="E392" s="21">
        <v>18351000</v>
      </c>
    </row>
    <row r="393" spans="1:5" ht="16.5" customHeight="1" x14ac:dyDescent="0.2">
      <c r="A393" s="34" t="s">
        <v>302</v>
      </c>
      <c r="B393" s="26"/>
      <c r="C393" s="35" t="s">
        <v>303</v>
      </c>
      <c r="D393" s="47"/>
      <c r="E393" s="21"/>
    </row>
    <row r="394" spans="1:5" ht="24" x14ac:dyDescent="0.2">
      <c r="A394" s="31" t="s">
        <v>28</v>
      </c>
      <c r="B394" s="26"/>
      <c r="C394" s="28"/>
      <c r="D394" s="47">
        <v>200</v>
      </c>
      <c r="E394" s="21">
        <v>24968550</v>
      </c>
    </row>
    <row r="395" spans="1:5" ht="36" x14ac:dyDescent="0.2">
      <c r="A395" s="29" t="s">
        <v>509</v>
      </c>
      <c r="B395" s="26"/>
      <c r="C395" s="24" t="s">
        <v>510</v>
      </c>
      <c r="D395" s="47"/>
      <c r="E395" s="21"/>
    </row>
    <row r="396" spans="1:5" ht="24" x14ac:dyDescent="0.2">
      <c r="A396" s="31" t="s">
        <v>175</v>
      </c>
      <c r="B396" s="26"/>
      <c r="C396" s="28"/>
      <c r="D396" s="47">
        <v>400</v>
      </c>
      <c r="E396" s="21">
        <v>48000000</v>
      </c>
    </row>
    <row r="397" spans="1:5" ht="48" x14ac:dyDescent="0.2">
      <c r="A397" s="29" t="s">
        <v>502</v>
      </c>
      <c r="B397" s="26"/>
      <c r="C397" s="24" t="s">
        <v>504</v>
      </c>
      <c r="D397" s="47"/>
      <c r="E397" s="21"/>
    </row>
    <row r="398" spans="1:5" ht="26.25" customHeight="1" x14ac:dyDescent="0.2">
      <c r="A398" s="31" t="s">
        <v>28</v>
      </c>
      <c r="B398" s="26"/>
      <c r="C398" s="28"/>
      <c r="D398" s="47">
        <v>200</v>
      </c>
      <c r="E398" s="21">
        <v>359309.4</v>
      </c>
    </row>
    <row r="399" spans="1:5" ht="25.5" x14ac:dyDescent="0.2">
      <c r="A399" s="45" t="s">
        <v>304</v>
      </c>
      <c r="B399" s="26"/>
      <c r="C399" s="18" t="s">
        <v>305</v>
      </c>
      <c r="D399" s="47"/>
      <c r="E399" s="20">
        <f>E400</f>
        <v>313312.65999999997</v>
      </c>
    </row>
    <row r="400" spans="1:5" ht="24" customHeight="1" x14ac:dyDescent="0.2">
      <c r="A400" s="126" t="s">
        <v>306</v>
      </c>
      <c r="B400" s="26"/>
      <c r="C400" s="18" t="s">
        <v>307</v>
      </c>
      <c r="D400" s="47"/>
      <c r="E400" s="20">
        <f>SUM(E403:E404)</f>
        <v>313312.65999999997</v>
      </c>
    </row>
    <row r="401" spans="1:5" ht="18" customHeight="1" x14ac:dyDescent="0.2">
      <c r="A401" s="29" t="s">
        <v>430</v>
      </c>
      <c r="B401" s="26"/>
      <c r="C401" s="24" t="s">
        <v>431</v>
      </c>
      <c r="D401" s="47"/>
      <c r="E401" s="21"/>
    </row>
    <row r="402" spans="1:5" ht="19.5" customHeight="1" x14ac:dyDescent="0.2">
      <c r="A402" s="103" t="s">
        <v>310</v>
      </c>
      <c r="B402" s="26"/>
      <c r="C402" s="106" t="s">
        <v>432</v>
      </c>
      <c r="D402" s="47"/>
      <c r="E402" s="21"/>
    </row>
    <row r="403" spans="1:5" ht="24" x14ac:dyDescent="0.2">
      <c r="A403" s="31" t="s">
        <v>28</v>
      </c>
      <c r="B403" s="26"/>
      <c r="C403" s="24"/>
      <c r="D403" s="47">
        <v>200</v>
      </c>
      <c r="E403" s="21">
        <v>310109.06</v>
      </c>
    </row>
    <row r="404" spans="1:5" x14ac:dyDescent="0.2">
      <c r="A404" s="31" t="s">
        <v>29</v>
      </c>
      <c r="B404" s="26"/>
      <c r="C404" s="24"/>
      <c r="D404" s="47">
        <v>800</v>
      </c>
      <c r="E404" s="21">
        <v>3203.6</v>
      </c>
    </row>
    <row r="405" spans="1:5" ht="25.5" x14ac:dyDescent="0.2">
      <c r="A405" s="45" t="s">
        <v>312</v>
      </c>
      <c r="B405" s="26"/>
      <c r="C405" s="18" t="s">
        <v>313</v>
      </c>
      <c r="D405" s="47"/>
      <c r="E405" s="20">
        <f>E406+E422</f>
        <v>44252999.460000001</v>
      </c>
    </row>
    <row r="406" spans="1:5" ht="21.75" x14ac:dyDescent="0.2">
      <c r="A406" s="48" t="s">
        <v>314</v>
      </c>
      <c r="B406" s="26"/>
      <c r="C406" s="18" t="s">
        <v>315</v>
      </c>
      <c r="D406" s="47"/>
      <c r="E406" s="20">
        <f>SUM(E407:E420)</f>
        <v>1207900.22</v>
      </c>
    </row>
    <row r="407" spans="1:5" ht="24" x14ac:dyDescent="0.2">
      <c r="A407" s="101" t="s">
        <v>316</v>
      </c>
      <c r="B407" s="41"/>
      <c r="C407" s="102" t="s">
        <v>317</v>
      </c>
      <c r="D407" s="43"/>
      <c r="E407" s="21"/>
    </row>
    <row r="408" spans="1:5" x14ac:dyDescent="0.2">
      <c r="A408" s="103" t="s">
        <v>318</v>
      </c>
      <c r="B408" s="41"/>
      <c r="C408" s="106" t="s">
        <v>319</v>
      </c>
      <c r="D408" s="43"/>
      <c r="E408" s="21"/>
    </row>
    <row r="409" spans="1:5" ht="24" x14ac:dyDescent="0.2">
      <c r="A409" s="31" t="s">
        <v>28</v>
      </c>
      <c r="B409" s="41"/>
      <c r="C409" s="24"/>
      <c r="D409" s="43">
        <v>200</v>
      </c>
      <c r="E409" s="21">
        <v>913204</v>
      </c>
    </row>
    <row r="410" spans="1:5" x14ac:dyDescent="0.2">
      <c r="A410" s="31" t="s">
        <v>29</v>
      </c>
      <c r="B410" s="41"/>
      <c r="C410" s="24"/>
      <c r="D410" s="43">
        <v>800</v>
      </c>
      <c r="E410" s="21">
        <v>4817.7700000000004</v>
      </c>
    </row>
    <row r="411" spans="1:5" ht="24" x14ac:dyDescent="0.2">
      <c r="A411" s="101" t="s">
        <v>320</v>
      </c>
      <c r="B411" s="41"/>
      <c r="C411" s="102" t="s">
        <v>321</v>
      </c>
      <c r="D411" s="43"/>
      <c r="E411" s="21"/>
    </row>
    <row r="412" spans="1:5" x14ac:dyDescent="0.2">
      <c r="A412" s="103" t="s">
        <v>318</v>
      </c>
      <c r="B412" s="41"/>
      <c r="C412" s="106" t="s">
        <v>322</v>
      </c>
      <c r="D412" s="43"/>
      <c r="E412" s="21"/>
    </row>
    <row r="413" spans="1:5" ht="24" x14ac:dyDescent="0.2">
      <c r="A413" s="31" t="s">
        <v>28</v>
      </c>
      <c r="B413" s="41"/>
      <c r="C413" s="24"/>
      <c r="D413" s="43">
        <v>200</v>
      </c>
      <c r="E413" s="21">
        <v>44000</v>
      </c>
    </row>
    <row r="414" spans="1:5" x14ac:dyDescent="0.2">
      <c r="A414" s="31" t="s">
        <v>29</v>
      </c>
      <c r="B414" s="41"/>
      <c r="C414" s="24"/>
      <c r="D414" s="43">
        <v>800</v>
      </c>
      <c r="E414" s="21">
        <v>3875.95</v>
      </c>
    </row>
    <row r="415" spans="1:5" ht="24" x14ac:dyDescent="0.2">
      <c r="A415" s="101" t="s">
        <v>323</v>
      </c>
      <c r="B415" s="41"/>
      <c r="C415" s="102" t="s">
        <v>324</v>
      </c>
      <c r="D415" s="43"/>
      <c r="E415" s="21"/>
    </row>
    <row r="416" spans="1:5" x14ac:dyDescent="0.2">
      <c r="A416" s="103" t="s">
        <v>318</v>
      </c>
      <c r="B416" s="41"/>
      <c r="C416" s="106" t="s">
        <v>325</v>
      </c>
      <c r="D416" s="43"/>
      <c r="E416" s="21"/>
    </row>
    <row r="417" spans="1:7" ht="24" x14ac:dyDescent="0.2">
      <c r="A417" s="31" t="s">
        <v>28</v>
      </c>
      <c r="B417" s="41"/>
      <c r="C417" s="24"/>
      <c r="D417" s="43">
        <v>200</v>
      </c>
      <c r="E417" s="21">
        <v>142192.5</v>
      </c>
    </row>
    <row r="418" spans="1:7" ht="24" x14ac:dyDescent="0.2">
      <c r="A418" s="101" t="s">
        <v>531</v>
      </c>
      <c r="B418" s="16"/>
      <c r="C418" s="102" t="s">
        <v>532</v>
      </c>
      <c r="D418" s="43"/>
      <c r="E418" s="21"/>
    </row>
    <row r="419" spans="1:7" x14ac:dyDescent="0.2">
      <c r="A419" s="103" t="s">
        <v>318</v>
      </c>
      <c r="B419" s="16"/>
      <c r="C419" s="106" t="s">
        <v>533</v>
      </c>
      <c r="D419" s="43"/>
      <c r="E419" s="21"/>
    </row>
    <row r="420" spans="1:7" ht="24" x14ac:dyDescent="0.2">
      <c r="A420" s="31" t="s">
        <v>28</v>
      </c>
      <c r="B420" s="16"/>
      <c r="C420" s="24"/>
      <c r="D420" s="43">
        <v>200</v>
      </c>
      <c r="E420" s="21">
        <v>99810</v>
      </c>
    </row>
    <row r="421" spans="1:7" x14ac:dyDescent="0.2">
      <c r="A421" s="31"/>
      <c r="B421" s="41"/>
      <c r="C421" s="24"/>
      <c r="D421" s="43"/>
      <c r="E421" s="21"/>
    </row>
    <row r="422" spans="1:7" ht="24" x14ac:dyDescent="0.2">
      <c r="A422" s="56" t="s">
        <v>326</v>
      </c>
      <c r="B422" s="41"/>
      <c r="C422" s="50" t="s">
        <v>327</v>
      </c>
      <c r="D422" s="43"/>
      <c r="E422" s="20">
        <f>SUM(E423:E437)</f>
        <v>43045099.240000002</v>
      </c>
    </row>
    <row r="423" spans="1:7" ht="36" x14ac:dyDescent="0.2">
      <c r="A423" s="29" t="s">
        <v>328</v>
      </c>
      <c r="B423" s="41"/>
      <c r="C423" s="24" t="s">
        <v>329</v>
      </c>
      <c r="D423" s="43"/>
      <c r="E423" s="21"/>
    </row>
    <row r="424" spans="1:7" x14ac:dyDescent="0.2">
      <c r="A424" s="31" t="s">
        <v>330</v>
      </c>
      <c r="B424" s="41"/>
      <c r="C424" s="28" t="s">
        <v>331</v>
      </c>
      <c r="D424" s="43"/>
      <c r="E424" s="21"/>
    </row>
    <row r="425" spans="1:7" ht="24" x14ac:dyDescent="0.2">
      <c r="A425" s="31" t="s">
        <v>28</v>
      </c>
      <c r="B425" s="41"/>
      <c r="C425" s="24"/>
      <c r="D425" s="43">
        <v>200</v>
      </c>
      <c r="E425" s="21">
        <v>7736718.9900000002</v>
      </c>
    </row>
    <row r="426" spans="1:7" x14ac:dyDescent="0.2">
      <c r="A426" s="31" t="s">
        <v>29</v>
      </c>
      <c r="B426" s="41"/>
      <c r="C426" s="24"/>
      <c r="D426" s="43">
        <v>800</v>
      </c>
      <c r="E426" s="21">
        <v>22538.19</v>
      </c>
    </row>
    <row r="427" spans="1:7" x14ac:dyDescent="0.2">
      <c r="A427" s="29" t="s">
        <v>332</v>
      </c>
      <c r="B427" s="16"/>
      <c r="C427" s="24" t="s">
        <v>534</v>
      </c>
      <c r="D427" s="43"/>
      <c r="E427" s="21"/>
    </row>
    <row r="428" spans="1:7" x14ac:dyDescent="0.2">
      <c r="A428" s="31" t="s">
        <v>330</v>
      </c>
      <c r="B428" s="16"/>
      <c r="C428" s="28" t="s">
        <v>535</v>
      </c>
      <c r="D428" s="43"/>
      <c r="E428" s="21"/>
    </row>
    <row r="429" spans="1:7" ht="24" x14ac:dyDescent="0.2">
      <c r="A429" s="31" t="s">
        <v>28</v>
      </c>
      <c r="B429" s="16"/>
      <c r="C429" s="28"/>
      <c r="D429" s="47">
        <v>200</v>
      </c>
      <c r="E429" s="21">
        <v>4832936.25</v>
      </c>
    </row>
    <row r="430" spans="1:7" x14ac:dyDescent="0.2">
      <c r="A430" s="31" t="s">
        <v>29</v>
      </c>
      <c r="B430" s="16"/>
      <c r="C430" s="28"/>
      <c r="D430" s="47">
        <v>800</v>
      </c>
      <c r="E430" s="21">
        <v>59164.65</v>
      </c>
    </row>
    <row r="431" spans="1:7" ht="20.25" customHeight="1" x14ac:dyDescent="0.2">
      <c r="A431" s="29" t="s">
        <v>536</v>
      </c>
      <c r="B431" s="16"/>
      <c r="C431" s="24" t="s">
        <v>537</v>
      </c>
      <c r="D431" s="47"/>
      <c r="E431" s="21"/>
      <c r="F431" s="3"/>
      <c r="G431" s="3"/>
    </row>
    <row r="432" spans="1:7" ht="18" customHeight="1" x14ac:dyDescent="0.2">
      <c r="A432" s="31" t="s">
        <v>330</v>
      </c>
      <c r="B432" s="16"/>
      <c r="C432" s="28" t="s">
        <v>538</v>
      </c>
      <c r="D432" s="47"/>
      <c r="E432" s="21"/>
      <c r="F432" s="3"/>
      <c r="G432" s="3"/>
    </row>
    <row r="433" spans="1:7" ht="26.25" customHeight="1" x14ac:dyDescent="0.2">
      <c r="A433" s="31" t="s">
        <v>28</v>
      </c>
      <c r="B433" s="16"/>
      <c r="C433" s="28"/>
      <c r="D433" s="47">
        <v>200</v>
      </c>
      <c r="E433" s="21">
        <v>283391.15999999997</v>
      </c>
      <c r="F433" s="3"/>
      <c r="G433" s="3"/>
    </row>
    <row r="434" spans="1:7" ht="24" x14ac:dyDescent="0.2">
      <c r="A434" s="34" t="s">
        <v>333</v>
      </c>
      <c r="B434" s="26"/>
      <c r="C434" s="35" t="s">
        <v>334</v>
      </c>
      <c r="D434" s="47"/>
      <c r="E434" s="21"/>
    </row>
    <row r="435" spans="1:7" ht="24" x14ac:dyDescent="0.2">
      <c r="A435" s="31" t="s">
        <v>28</v>
      </c>
      <c r="B435" s="26"/>
      <c r="C435" s="13"/>
      <c r="D435" s="47">
        <v>200</v>
      </c>
      <c r="E435" s="21">
        <v>110350</v>
      </c>
    </row>
    <row r="436" spans="1:7" ht="24" x14ac:dyDescent="0.2">
      <c r="A436" s="29" t="s">
        <v>565</v>
      </c>
      <c r="B436" s="31"/>
      <c r="C436" s="24" t="s">
        <v>475</v>
      </c>
      <c r="D436" s="47"/>
      <c r="E436" s="21"/>
    </row>
    <row r="437" spans="1:7" ht="24" x14ac:dyDescent="0.2">
      <c r="A437" s="31" t="s">
        <v>28</v>
      </c>
      <c r="B437" s="31"/>
      <c r="C437" s="13"/>
      <c r="D437" s="47">
        <v>200</v>
      </c>
      <c r="E437" s="21">
        <v>30000000</v>
      </c>
    </row>
    <row r="438" spans="1:7" ht="42.75" customHeight="1" x14ac:dyDescent="0.2">
      <c r="A438" s="45" t="s">
        <v>335</v>
      </c>
      <c r="B438" s="26"/>
      <c r="C438" s="18" t="s">
        <v>336</v>
      </c>
      <c r="D438" s="47"/>
      <c r="E438" s="20">
        <f>E439+E442+E453</f>
        <v>26386842.999999996</v>
      </c>
    </row>
    <row r="439" spans="1:7" ht="36" x14ac:dyDescent="0.2">
      <c r="A439" s="126" t="s">
        <v>337</v>
      </c>
      <c r="B439" s="26"/>
      <c r="C439" s="18" t="s">
        <v>338</v>
      </c>
      <c r="D439" s="47"/>
      <c r="E439" s="20">
        <f>SUM(E440:E441)</f>
        <v>398000</v>
      </c>
    </row>
    <row r="440" spans="1:7" x14ac:dyDescent="0.2">
      <c r="A440" s="101" t="s">
        <v>339</v>
      </c>
      <c r="B440" s="26"/>
      <c r="C440" s="102" t="s">
        <v>340</v>
      </c>
      <c r="D440" s="47"/>
      <c r="E440" s="21"/>
    </row>
    <row r="441" spans="1:7" ht="24" x14ac:dyDescent="0.2">
      <c r="A441" s="31" t="s">
        <v>28</v>
      </c>
      <c r="B441" s="41"/>
      <c r="C441" s="24"/>
      <c r="D441" s="43">
        <v>200</v>
      </c>
      <c r="E441" s="21">
        <v>398000</v>
      </c>
    </row>
    <row r="442" spans="1:7" ht="48" x14ac:dyDescent="0.2">
      <c r="A442" s="56" t="s">
        <v>466</v>
      </c>
      <c r="B442" s="26"/>
      <c r="C442" s="18" t="s">
        <v>341</v>
      </c>
      <c r="D442" s="47"/>
      <c r="E442" s="20">
        <f>SUM(E443:E452)</f>
        <v>24276620.029999997</v>
      </c>
    </row>
    <row r="443" spans="1:7" ht="24" x14ac:dyDescent="0.2">
      <c r="A443" s="73" t="s">
        <v>342</v>
      </c>
      <c r="B443" s="41"/>
      <c r="C443" s="114" t="s">
        <v>343</v>
      </c>
      <c r="D443" s="43"/>
      <c r="E443" s="21"/>
    </row>
    <row r="444" spans="1:7" ht="24" x14ac:dyDescent="0.2">
      <c r="A444" s="116" t="s">
        <v>344</v>
      </c>
      <c r="B444" s="41"/>
      <c r="C444" s="106" t="s">
        <v>345</v>
      </c>
      <c r="D444" s="43"/>
      <c r="E444" s="21"/>
    </row>
    <row r="445" spans="1:7" ht="48" x14ac:dyDescent="0.2">
      <c r="A445" s="33" t="s">
        <v>27</v>
      </c>
      <c r="B445" s="41"/>
      <c r="C445" s="106"/>
      <c r="D445" s="43">
        <v>100</v>
      </c>
      <c r="E445" s="21">
        <v>8989548.6699999999</v>
      </c>
    </row>
    <row r="446" spans="1:7" ht="24" x14ac:dyDescent="0.2">
      <c r="A446" s="31" t="s">
        <v>28</v>
      </c>
      <c r="B446" s="26"/>
      <c r="C446" s="57"/>
      <c r="D446" s="47">
        <v>200</v>
      </c>
      <c r="E446" s="21">
        <v>10566044.199999999</v>
      </c>
    </row>
    <row r="447" spans="1:7" x14ac:dyDescent="0.2">
      <c r="A447" s="74" t="s">
        <v>29</v>
      </c>
      <c r="B447" s="41"/>
      <c r="C447" s="28"/>
      <c r="D447" s="43">
        <v>800</v>
      </c>
      <c r="E447" s="21">
        <v>969468.89</v>
      </c>
    </row>
    <row r="448" spans="1:7" x14ac:dyDescent="0.2">
      <c r="A448" s="73" t="s">
        <v>346</v>
      </c>
      <c r="B448" s="41"/>
      <c r="C448" s="114" t="s">
        <v>347</v>
      </c>
      <c r="D448" s="43"/>
      <c r="E448" s="21"/>
    </row>
    <row r="449" spans="1:5" x14ac:dyDescent="0.2">
      <c r="A449" s="103" t="s">
        <v>348</v>
      </c>
      <c r="B449" s="41"/>
      <c r="C449" s="106" t="s">
        <v>349</v>
      </c>
      <c r="D449" s="43"/>
      <c r="E449" s="21"/>
    </row>
    <row r="450" spans="1:5" ht="48" x14ac:dyDescent="0.2">
      <c r="A450" s="33" t="s">
        <v>27</v>
      </c>
      <c r="B450" s="26"/>
      <c r="C450" s="28"/>
      <c r="D450" s="47">
        <v>100</v>
      </c>
      <c r="E450" s="21">
        <v>3108134.79</v>
      </c>
    </row>
    <row r="451" spans="1:5" ht="24" x14ac:dyDescent="0.2">
      <c r="A451" s="31" t="s">
        <v>28</v>
      </c>
      <c r="B451" s="26"/>
      <c r="C451" s="57"/>
      <c r="D451" s="47">
        <v>200</v>
      </c>
      <c r="E451" s="21">
        <v>620823.48</v>
      </c>
    </row>
    <row r="452" spans="1:5" ht="15" customHeight="1" x14ac:dyDescent="0.2">
      <c r="A452" s="31" t="s">
        <v>29</v>
      </c>
      <c r="B452" s="41"/>
      <c r="C452" s="57"/>
      <c r="D452" s="43">
        <v>800</v>
      </c>
      <c r="E452" s="21">
        <v>22600</v>
      </c>
    </row>
    <row r="453" spans="1:5" ht="24.75" customHeight="1" x14ac:dyDescent="0.2">
      <c r="A453" s="138" t="s">
        <v>350</v>
      </c>
      <c r="B453" s="41"/>
      <c r="C453" s="117" t="s">
        <v>351</v>
      </c>
      <c r="D453" s="43"/>
      <c r="E453" s="20">
        <f>SUM(E456:E468)</f>
        <v>1712222.97</v>
      </c>
    </row>
    <row r="454" spans="1:5" ht="49.15" customHeight="1" x14ac:dyDescent="0.2">
      <c r="A454" s="101" t="s">
        <v>524</v>
      </c>
      <c r="B454" s="41"/>
      <c r="C454" s="102" t="s">
        <v>525</v>
      </c>
      <c r="D454" s="43"/>
      <c r="E454" s="20"/>
    </row>
    <row r="455" spans="1:5" ht="16.149999999999999" customHeight="1" x14ac:dyDescent="0.2">
      <c r="A455" s="103" t="s">
        <v>352</v>
      </c>
      <c r="B455" s="41"/>
      <c r="C455" s="106" t="s">
        <v>526</v>
      </c>
      <c r="D455" s="43"/>
      <c r="E455" s="20"/>
    </row>
    <row r="456" spans="1:5" ht="24.75" customHeight="1" x14ac:dyDescent="0.2">
      <c r="A456" s="31" t="s">
        <v>28</v>
      </c>
      <c r="B456" s="41"/>
      <c r="C456" s="117"/>
      <c r="D456" s="43">
        <v>200</v>
      </c>
      <c r="E456" s="21">
        <v>100000</v>
      </c>
    </row>
    <row r="457" spans="1:5" ht="62.25" customHeight="1" x14ac:dyDescent="0.2">
      <c r="A457" s="101" t="s">
        <v>486</v>
      </c>
      <c r="B457" s="41"/>
      <c r="C457" s="102" t="s">
        <v>482</v>
      </c>
      <c r="D457" s="43"/>
      <c r="E457" s="21"/>
    </row>
    <row r="458" spans="1:5" ht="15" customHeight="1" x14ac:dyDescent="0.2">
      <c r="A458" s="103" t="s">
        <v>352</v>
      </c>
      <c r="B458" s="41"/>
      <c r="C458" s="106" t="s">
        <v>483</v>
      </c>
      <c r="D458" s="43"/>
      <c r="E458" s="21"/>
    </row>
    <row r="459" spans="1:5" ht="24" x14ac:dyDescent="0.2">
      <c r="A459" s="31" t="s">
        <v>28</v>
      </c>
      <c r="B459" s="41"/>
      <c r="C459" s="28"/>
      <c r="D459" s="43">
        <v>200</v>
      </c>
      <c r="E459" s="21">
        <v>99990</v>
      </c>
    </row>
    <row r="460" spans="1:5" ht="24" x14ac:dyDescent="0.2">
      <c r="A460" s="29" t="s">
        <v>487</v>
      </c>
      <c r="B460" s="41"/>
      <c r="C460" s="102" t="s">
        <v>484</v>
      </c>
      <c r="D460" s="43"/>
      <c r="E460" s="21"/>
    </row>
    <row r="461" spans="1:5" ht="20.25" customHeight="1" x14ac:dyDescent="0.2">
      <c r="A461" s="103" t="s">
        <v>352</v>
      </c>
      <c r="B461" s="41"/>
      <c r="C461" s="106" t="s">
        <v>485</v>
      </c>
      <c r="D461" s="43"/>
      <c r="E461" s="21"/>
    </row>
    <row r="462" spans="1:5" ht="27.75" customHeight="1" x14ac:dyDescent="0.2">
      <c r="A462" s="31" t="s">
        <v>28</v>
      </c>
      <c r="B462" s="41"/>
      <c r="C462" s="106"/>
      <c r="D462" s="43">
        <v>200</v>
      </c>
      <c r="E462" s="21">
        <v>99000</v>
      </c>
    </row>
    <row r="463" spans="1:5" ht="17.25" customHeight="1" x14ac:dyDescent="0.2">
      <c r="A463" s="29" t="s">
        <v>539</v>
      </c>
      <c r="B463" s="16"/>
      <c r="C463" s="102" t="s">
        <v>540</v>
      </c>
      <c r="D463" s="43"/>
      <c r="E463" s="21"/>
    </row>
    <row r="464" spans="1:5" ht="17.25" customHeight="1" x14ac:dyDescent="0.2">
      <c r="A464" s="103" t="s">
        <v>352</v>
      </c>
      <c r="B464" s="16"/>
      <c r="C464" s="106" t="s">
        <v>541</v>
      </c>
      <c r="D464" s="43"/>
      <c r="E464" s="21"/>
    </row>
    <row r="465" spans="1:5" ht="27.75" customHeight="1" x14ac:dyDescent="0.2">
      <c r="A465" s="31" t="s">
        <v>28</v>
      </c>
      <c r="B465" s="16"/>
      <c r="C465" s="28"/>
      <c r="D465" s="43">
        <v>200</v>
      </c>
      <c r="E465" s="21">
        <v>123603.06</v>
      </c>
    </row>
    <row r="466" spans="1:5" ht="41.25" customHeight="1" x14ac:dyDescent="0.2">
      <c r="A466" s="29" t="s">
        <v>502</v>
      </c>
      <c r="B466" s="41"/>
      <c r="C466" s="24" t="s">
        <v>504</v>
      </c>
      <c r="D466" s="43"/>
      <c r="E466" s="21"/>
    </row>
    <row r="467" spans="1:5" ht="27.75" customHeight="1" x14ac:dyDescent="0.2">
      <c r="A467" s="31" t="s">
        <v>28</v>
      </c>
      <c r="B467" s="41"/>
      <c r="C467" s="28"/>
      <c r="D467" s="43">
        <v>200</v>
      </c>
      <c r="E467" s="21">
        <v>1286779.9099999999</v>
      </c>
    </row>
    <row r="468" spans="1:5" ht="17.25" customHeight="1" x14ac:dyDescent="0.2">
      <c r="A468" s="74" t="s">
        <v>29</v>
      </c>
      <c r="B468" s="41"/>
      <c r="C468" s="28"/>
      <c r="D468" s="43">
        <v>800</v>
      </c>
      <c r="E468" s="21">
        <v>2850</v>
      </c>
    </row>
    <row r="469" spans="1:5" ht="36" x14ac:dyDescent="0.2">
      <c r="A469" s="56" t="s">
        <v>441</v>
      </c>
      <c r="B469" s="23"/>
      <c r="C469" s="18" t="s">
        <v>354</v>
      </c>
      <c r="D469" s="47"/>
      <c r="E469" s="20">
        <f>E471+E472+E473+E475+E477+E479+E480</f>
        <v>51018994.000000007</v>
      </c>
    </row>
    <row r="470" spans="1:5" ht="24" x14ac:dyDescent="0.2">
      <c r="A470" s="101" t="s">
        <v>355</v>
      </c>
      <c r="B470" s="19"/>
      <c r="C470" s="102" t="s">
        <v>356</v>
      </c>
      <c r="D470" s="51"/>
      <c r="E470" s="21"/>
    </row>
    <row r="471" spans="1:5" ht="48" x14ac:dyDescent="0.2">
      <c r="A471" s="33" t="s">
        <v>27</v>
      </c>
      <c r="B471" s="19"/>
      <c r="C471" s="124"/>
      <c r="D471" s="47">
        <v>100</v>
      </c>
      <c r="E471" s="21">
        <v>108200</v>
      </c>
    </row>
    <row r="472" spans="1:5" ht="24" x14ac:dyDescent="0.2">
      <c r="A472" s="31" t="s">
        <v>28</v>
      </c>
      <c r="B472" s="26"/>
      <c r="C472" s="57"/>
      <c r="D472" s="47">
        <v>200</v>
      </c>
      <c r="E472" s="21">
        <v>2887295.41</v>
      </c>
    </row>
    <row r="473" spans="1:5" ht="18" customHeight="1" x14ac:dyDescent="0.2">
      <c r="A473" s="74" t="s">
        <v>29</v>
      </c>
      <c r="B473" s="26"/>
      <c r="C473" s="24"/>
      <c r="D473" s="47">
        <v>800</v>
      </c>
      <c r="E473" s="128">
        <v>90005.68</v>
      </c>
    </row>
    <row r="474" spans="1:5" ht="16.5" customHeight="1" x14ac:dyDescent="0.2">
      <c r="A474" s="79" t="s">
        <v>358</v>
      </c>
      <c r="B474" s="26"/>
      <c r="C474" s="114" t="s">
        <v>359</v>
      </c>
      <c r="D474" s="47"/>
      <c r="E474" s="21"/>
    </row>
    <row r="475" spans="1:5" ht="48" x14ac:dyDescent="0.2">
      <c r="A475" s="33" t="s">
        <v>27</v>
      </c>
      <c r="B475" s="26"/>
      <c r="C475" s="39"/>
      <c r="D475" s="47">
        <v>100</v>
      </c>
      <c r="E475" s="21">
        <v>1058917.25</v>
      </c>
    </row>
    <row r="476" spans="1:5" ht="14.25" customHeight="1" x14ac:dyDescent="0.2">
      <c r="A476" s="79" t="s">
        <v>360</v>
      </c>
      <c r="B476" s="26"/>
      <c r="C476" s="114" t="s">
        <v>361</v>
      </c>
      <c r="D476" s="47"/>
      <c r="E476" s="21"/>
    </row>
    <row r="477" spans="1:5" ht="48" x14ac:dyDescent="0.2">
      <c r="A477" s="33" t="s">
        <v>27</v>
      </c>
      <c r="B477" s="26"/>
      <c r="C477" s="24"/>
      <c r="D477" s="47">
        <v>100</v>
      </c>
      <c r="E477" s="128">
        <v>42528692.460000001</v>
      </c>
    </row>
    <row r="478" spans="1:5" ht="42" customHeight="1" x14ac:dyDescent="0.2">
      <c r="A478" s="122" t="s">
        <v>495</v>
      </c>
      <c r="B478" s="36"/>
      <c r="C478" s="24" t="s">
        <v>419</v>
      </c>
      <c r="D478" s="90"/>
      <c r="E478" s="21"/>
    </row>
    <row r="479" spans="1:5" ht="24" x14ac:dyDescent="0.2">
      <c r="A479" s="31" t="s">
        <v>28</v>
      </c>
      <c r="B479" s="36"/>
      <c r="C479" s="37"/>
      <c r="D479" s="90">
        <v>200</v>
      </c>
      <c r="E479" s="21">
        <v>538700</v>
      </c>
    </row>
    <row r="480" spans="1:5" ht="24" x14ac:dyDescent="0.2">
      <c r="A480" s="33" t="s">
        <v>50</v>
      </c>
      <c r="B480" s="37"/>
      <c r="C480" s="3"/>
      <c r="D480" s="90">
        <v>600</v>
      </c>
      <c r="E480" s="21">
        <v>3807183.2</v>
      </c>
    </row>
    <row r="481" spans="1:5" ht="39" x14ac:dyDescent="0.25">
      <c r="A481" s="45" t="s">
        <v>467</v>
      </c>
      <c r="B481" s="97"/>
      <c r="C481" s="18" t="s">
        <v>408</v>
      </c>
      <c r="D481" s="137"/>
      <c r="E481" s="20">
        <f>SUM(E482:E493)</f>
        <v>103175675.73</v>
      </c>
    </row>
    <row r="482" spans="1:5" ht="36" x14ac:dyDescent="0.2">
      <c r="A482" s="101" t="s">
        <v>409</v>
      </c>
      <c r="B482" s="19"/>
      <c r="C482" s="24" t="s">
        <v>575</v>
      </c>
      <c r="D482" s="90"/>
      <c r="E482" s="21"/>
    </row>
    <row r="483" spans="1:5" ht="24" x14ac:dyDescent="0.2">
      <c r="A483" s="120" t="s">
        <v>28</v>
      </c>
      <c r="B483" s="26"/>
      <c r="C483" s="118"/>
      <c r="D483" s="90">
        <v>200</v>
      </c>
      <c r="E483" s="21">
        <v>1201678.22</v>
      </c>
    </row>
    <row r="484" spans="1:5" ht="16.5" customHeight="1" x14ac:dyDescent="0.2">
      <c r="A484" s="31" t="s">
        <v>29</v>
      </c>
      <c r="B484" s="26"/>
      <c r="C484" s="118"/>
      <c r="D484" s="90">
        <v>800</v>
      </c>
      <c r="E484" s="21">
        <v>2122</v>
      </c>
    </row>
    <row r="485" spans="1:5" ht="36" x14ac:dyDescent="0.2">
      <c r="A485" s="29" t="s">
        <v>410</v>
      </c>
      <c r="B485" s="36"/>
      <c r="C485" s="24" t="s">
        <v>576</v>
      </c>
      <c r="D485" s="90"/>
      <c r="E485" s="21"/>
    </row>
    <row r="486" spans="1:5" ht="24" x14ac:dyDescent="0.2">
      <c r="A486" s="120" t="s">
        <v>28</v>
      </c>
      <c r="B486" s="36"/>
      <c r="C486" s="37"/>
      <c r="D486" s="90">
        <v>200</v>
      </c>
      <c r="E486" s="21">
        <v>3940363.15</v>
      </c>
    </row>
    <row r="487" spans="1:5" x14ac:dyDescent="0.2">
      <c r="A487" s="176" t="s">
        <v>530</v>
      </c>
      <c r="B487" s="16"/>
      <c r="C487" s="35" t="s">
        <v>549</v>
      </c>
      <c r="D487" s="151"/>
      <c r="E487" s="21"/>
    </row>
    <row r="488" spans="1:5" ht="24" x14ac:dyDescent="0.2">
      <c r="A488" s="177" t="s">
        <v>28</v>
      </c>
      <c r="B488" s="16"/>
      <c r="C488" s="37"/>
      <c r="D488" s="151">
        <v>200</v>
      </c>
      <c r="E488" s="21">
        <v>17616556.359999999</v>
      </c>
    </row>
    <row r="489" spans="1:5" ht="60" x14ac:dyDescent="0.2">
      <c r="A489" s="177" t="s">
        <v>574</v>
      </c>
      <c r="B489" s="16"/>
      <c r="C489" s="35" t="s">
        <v>573</v>
      </c>
      <c r="D489" s="151"/>
      <c r="E489" s="21"/>
    </row>
    <row r="490" spans="1:5" ht="24" x14ac:dyDescent="0.2">
      <c r="A490" s="177" t="s">
        <v>28</v>
      </c>
      <c r="B490" s="16"/>
      <c r="C490" s="37"/>
      <c r="D490" s="151">
        <v>200</v>
      </c>
      <c r="E490" s="21">
        <v>75000000</v>
      </c>
    </row>
    <row r="491" spans="1:5" ht="36" x14ac:dyDescent="0.2">
      <c r="A491" s="176" t="s">
        <v>474</v>
      </c>
      <c r="B491" s="16"/>
      <c r="C491" s="35" t="s">
        <v>475</v>
      </c>
      <c r="D491" s="156"/>
      <c r="E491" s="21"/>
    </row>
    <row r="492" spans="1:5" ht="24" x14ac:dyDescent="0.2">
      <c r="A492" s="177" t="s">
        <v>28</v>
      </c>
      <c r="B492" s="37"/>
      <c r="C492" s="16"/>
      <c r="D492" s="156">
        <v>200</v>
      </c>
      <c r="E492" s="21">
        <v>5281595</v>
      </c>
    </row>
    <row r="493" spans="1:5" ht="18.75" customHeight="1" x14ac:dyDescent="0.2">
      <c r="A493" s="31" t="s">
        <v>29</v>
      </c>
      <c r="B493" s="37"/>
      <c r="C493" s="16"/>
      <c r="D493" s="90">
        <v>800</v>
      </c>
      <c r="E493" s="21">
        <v>133361</v>
      </c>
    </row>
    <row r="494" spans="1:5" ht="22.5" customHeight="1" x14ac:dyDescent="0.2">
      <c r="A494" s="77" t="s">
        <v>371</v>
      </c>
      <c r="B494" s="36"/>
      <c r="C494" s="10"/>
      <c r="D494" s="90"/>
      <c r="E494" s="78"/>
    </row>
    <row r="495" spans="1:5" ht="54" x14ac:dyDescent="0.2">
      <c r="A495" s="178" t="s">
        <v>520</v>
      </c>
      <c r="B495" s="16"/>
      <c r="C495" s="179" t="s">
        <v>488</v>
      </c>
      <c r="D495" s="3"/>
      <c r="E495" s="78">
        <f>E496</f>
        <v>1323399</v>
      </c>
    </row>
    <row r="496" spans="1:5" ht="15.75" customHeight="1" x14ac:dyDescent="0.2">
      <c r="A496" s="31" t="s">
        <v>21</v>
      </c>
      <c r="B496" s="16"/>
      <c r="C496" s="180"/>
      <c r="D496" s="90">
        <v>300</v>
      </c>
      <c r="E496" s="168">
        <v>1323399</v>
      </c>
    </row>
    <row r="497" spans="1:5" ht="48" x14ac:dyDescent="0.2">
      <c r="A497" s="79" t="s">
        <v>494</v>
      </c>
      <c r="B497" s="16"/>
      <c r="C497" s="179" t="s">
        <v>489</v>
      </c>
      <c r="D497" s="90"/>
      <c r="E497" s="78">
        <f>E498</f>
        <v>80000</v>
      </c>
    </row>
    <row r="498" spans="1:5" ht="15.75" customHeight="1" x14ac:dyDescent="0.2">
      <c r="A498" s="31" t="s">
        <v>29</v>
      </c>
      <c r="B498" s="10"/>
      <c r="C498" s="90"/>
      <c r="D498" s="90">
        <v>800</v>
      </c>
      <c r="E498" s="168">
        <v>80000</v>
      </c>
    </row>
    <row r="499" spans="1:5" ht="36" x14ac:dyDescent="0.2">
      <c r="A499" s="81" t="s">
        <v>372</v>
      </c>
      <c r="B499" s="26"/>
      <c r="C499" s="82" t="s">
        <v>373</v>
      </c>
      <c r="D499" s="47"/>
      <c r="E499" s="20"/>
    </row>
    <row r="500" spans="1:5" ht="24" x14ac:dyDescent="0.2">
      <c r="A500" s="31" t="s">
        <v>28</v>
      </c>
      <c r="B500" s="26"/>
      <c r="C500" s="18"/>
      <c r="D500" s="47">
        <v>200</v>
      </c>
      <c r="E500" s="21">
        <v>47791</v>
      </c>
    </row>
    <row r="501" spans="1:5" ht="36" x14ac:dyDescent="0.2">
      <c r="A501" s="81" t="s">
        <v>374</v>
      </c>
      <c r="B501" s="26"/>
      <c r="C501" s="82" t="s">
        <v>375</v>
      </c>
      <c r="D501" s="47"/>
      <c r="E501" s="20"/>
    </row>
    <row r="502" spans="1:5" ht="53.25" customHeight="1" x14ac:dyDescent="0.2">
      <c r="A502" s="33" t="s">
        <v>27</v>
      </c>
      <c r="B502" s="26"/>
      <c r="C502" s="18"/>
      <c r="D502" s="47">
        <v>100</v>
      </c>
      <c r="E502" s="21">
        <v>1809142.28</v>
      </c>
    </row>
    <row r="503" spans="1:5" ht="24" x14ac:dyDescent="0.2">
      <c r="A503" s="31" t="s">
        <v>28</v>
      </c>
      <c r="B503" s="26"/>
      <c r="C503" s="18"/>
      <c r="D503" s="47">
        <v>200</v>
      </c>
      <c r="E503" s="21">
        <v>617034.72</v>
      </c>
    </row>
    <row r="504" spans="1:5" ht="15.75" customHeight="1" x14ac:dyDescent="0.2">
      <c r="A504" s="31" t="s">
        <v>29</v>
      </c>
      <c r="B504" s="26"/>
      <c r="C504" s="18"/>
      <c r="D504" s="47">
        <v>800</v>
      </c>
      <c r="E504" s="21">
        <v>100</v>
      </c>
    </row>
    <row r="505" spans="1:5" ht="30" customHeight="1" x14ac:dyDescent="0.2">
      <c r="A505" s="81" t="s">
        <v>376</v>
      </c>
      <c r="B505" s="26"/>
      <c r="C505" s="82" t="s">
        <v>377</v>
      </c>
      <c r="D505" s="47"/>
      <c r="E505" s="20"/>
    </row>
    <row r="506" spans="1:5" ht="47.25" customHeight="1" x14ac:dyDescent="0.2">
      <c r="A506" s="33" t="s">
        <v>27</v>
      </c>
      <c r="B506" s="26"/>
      <c r="C506" s="18"/>
      <c r="D506" s="47">
        <v>100</v>
      </c>
      <c r="E506" s="21">
        <v>1526218.49</v>
      </c>
    </row>
    <row r="507" spans="1:5" ht="24" x14ac:dyDescent="0.2">
      <c r="A507" s="31" t="s">
        <v>28</v>
      </c>
      <c r="B507" s="26"/>
      <c r="C507" s="18"/>
      <c r="D507" s="47">
        <v>200</v>
      </c>
      <c r="E507" s="21">
        <v>47957.51</v>
      </c>
    </row>
    <row r="508" spans="1:5" ht="36" x14ac:dyDescent="0.2">
      <c r="A508" s="81" t="s">
        <v>378</v>
      </c>
      <c r="B508" s="26"/>
      <c r="C508" s="82" t="s">
        <v>379</v>
      </c>
      <c r="D508" s="47"/>
      <c r="E508" s="20"/>
    </row>
    <row r="509" spans="1:5" ht="51.75" customHeight="1" x14ac:dyDescent="0.2">
      <c r="A509" s="33" t="s">
        <v>27</v>
      </c>
      <c r="B509" s="26"/>
      <c r="C509" s="82"/>
      <c r="D509" s="47">
        <v>100</v>
      </c>
      <c r="E509" s="21">
        <v>13475.7</v>
      </c>
    </row>
    <row r="510" spans="1:5" ht="24" x14ac:dyDescent="0.2">
      <c r="A510" s="31" t="s">
        <v>28</v>
      </c>
      <c r="B510" s="26"/>
      <c r="C510" s="18"/>
      <c r="D510" s="47">
        <v>200</v>
      </c>
      <c r="E510" s="21">
        <v>18093.3</v>
      </c>
    </row>
    <row r="511" spans="1:5" ht="24.75" x14ac:dyDescent="0.25">
      <c r="A511" s="136" t="s">
        <v>386</v>
      </c>
      <c r="B511" s="19"/>
      <c r="C511" s="80" t="s">
        <v>387</v>
      </c>
      <c r="D511" s="51"/>
      <c r="E511" s="83"/>
    </row>
    <row r="512" spans="1:5" ht="51.75" customHeight="1" x14ac:dyDescent="0.2">
      <c r="A512" s="33" t="s">
        <v>27</v>
      </c>
      <c r="B512" s="26"/>
      <c r="C512" s="24"/>
      <c r="D512" s="47">
        <v>100</v>
      </c>
      <c r="E512" s="21">
        <v>13700216.33</v>
      </c>
    </row>
    <row r="513" spans="1:5" ht="24" x14ac:dyDescent="0.2">
      <c r="A513" s="31" t="s">
        <v>28</v>
      </c>
      <c r="B513" s="26"/>
      <c r="C513" s="28"/>
      <c r="D513" s="47">
        <v>200</v>
      </c>
      <c r="E513" s="21">
        <v>1935199.73</v>
      </c>
    </row>
    <row r="514" spans="1:5" x14ac:dyDescent="0.2">
      <c r="A514" s="74" t="s">
        <v>29</v>
      </c>
      <c r="B514" s="26"/>
      <c r="C514" s="28"/>
      <c r="D514" s="47">
        <v>800</v>
      </c>
      <c r="E514" s="21">
        <v>101494.59</v>
      </c>
    </row>
    <row r="515" spans="1:5" ht="24.75" x14ac:dyDescent="0.25">
      <c r="A515" s="79" t="s">
        <v>388</v>
      </c>
      <c r="B515" s="26"/>
      <c r="C515" s="80" t="s">
        <v>389</v>
      </c>
      <c r="D515" s="47"/>
      <c r="E515" s="83"/>
    </row>
    <row r="516" spans="1:5" x14ac:dyDescent="0.2">
      <c r="A516" s="31" t="s">
        <v>29</v>
      </c>
      <c r="B516" s="26"/>
      <c r="C516" s="28"/>
      <c r="D516" s="47">
        <v>800</v>
      </c>
      <c r="E516" s="21">
        <v>3094962</v>
      </c>
    </row>
    <row r="517" spans="1:5" x14ac:dyDescent="0.2">
      <c r="A517" s="74"/>
      <c r="B517" s="26"/>
      <c r="C517" s="28"/>
      <c r="D517" s="47"/>
      <c r="E517" s="21"/>
    </row>
    <row r="518" spans="1:5" ht="13.5" x14ac:dyDescent="0.25">
      <c r="A518" s="133" t="s">
        <v>393</v>
      </c>
      <c r="B518" s="19"/>
      <c r="C518" s="80" t="s">
        <v>394</v>
      </c>
      <c r="D518" s="51"/>
      <c r="E518" s="83"/>
    </row>
    <row r="519" spans="1:5" x14ac:dyDescent="0.2">
      <c r="A519" s="74" t="s">
        <v>29</v>
      </c>
      <c r="B519" s="26"/>
      <c r="C519" s="28"/>
      <c r="D519" s="47">
        <v>800</v>
      </c>
      <c r="E519" s="21">
        <v>919508.12</v>
      </c>
    </row>
    <row r="520" spans="1:5" x14ac:dyDescent="0.2">
      <c r="A520" s="98"/>
      <c r="B520" s="26"/>
      <c r="C520" s="28"/>
      <c r="D520" s="47"/>
      <c r="E520" s="21"/>
    </row>
    <row r="521" spans="1:5" ht="13.5" x14ac:dyDescent="0.25">
      <c r="A521" s="79" t="s">
        <v>395</v>
      </c>
      <c r="B521" s="19"/>
      <c r="C521" s="80" t="s">
        <v>396</v>
      </c>
      <c r="D521" s="51"/>
      <c r="E521" s="83"/>
    </row>
    <row r="522" spans="1:5" ht="24" x14ac:dyDescent="0.2">
      <c r="A522" s="31" t="s">
        <v>28</v>
      </c>
      <c r="B522" s="26"/>
      <c r="C522" s="24"/>
      <c r="D522" s="47">
        <v>200</v>
      </c>
      <c r="E522" s="169">
        <v>234407.2</v>
      </c>
    </row>
    <row r="523" spans="1:5" x14ac:dyDescent="0.2">
      <c r="A523" s="31" t="s">
        <v>21</v>
      </c>
      <c r="B523" s="26"/>
      <c r="C523" s="24"/>
      <c r="D523" s="47">
        <v>300</v>
      </c>
      <c r="E523" s="169">
        <v>198265.95</v>
      </c>
    </row>
    <row r="524" spans="1:5" x14ac:dyDescent="0.2">
      <c r="A524" s="31" t="s">
        <v>29</v>
      </c>
      <c r="B524" s="26"/>
      <c r="C524" s="28"/>
      <c r="D524" s="47">
        <v>800</v>
      </c>
      <c r="E524" s="169">
        <v>879728</v>
      </c>
    </row>
    <row r="525" spans="1:5" x14ac:dyDescent="0.2">
      <c r="A525" s="16"/>
      <c r="B525" s="28"/>
      <c r="C525" s="54"/>
      <c r="D525" s="92"/>
      <c r="E525" s="21"/>
    </row>
    <row r="526" spans="1:5" ht="13.5" x14ac:dyDescent="0.25">
      <c r="A526" s="79" t="s">
        <v>399</v>
      </c>
      <c r="B526" s="19"/>
      <c r="C526" s="80" t="s">
        <v>400</v>
      </c>
      <c r="D526" s="51"/>
      <c r="E526" s="83"/>
    </row>
    <row r="527" spans="1:5" ht="24" x14ac:dyDescent="0.2">
      <c r="A527" s="31" t="s">
        <v>28</v>
      </c>
      <c r="B527" s="26"/>
      <c r="C527" s="28"/>
      <c r="D527" s="47">
        <v>200</v>
      </c>
      <c r="E527" s="21">
        <v>20046237.98</v>
      </c>
    </row>
    <row r="528" spans="1:5" ht="18" customHeight="1" x14ac:dyDescent="0.2">
      <c r="A528" s="31" t="s">
        <v>29</v>
      </c>
      <c r="B528" s="15"/>
      <c r="C528" s="28"/>
      <c r="D528" s="47">
        <v>800</v>
      </c>
      <c r="E528" s="21">
        <v>195539.3</v>
      </c>
    </row>
    <row r="529" spans="1:5" x14ac:dyDescent="0.2">
      <c r="A529" s="31"/>
      <c r="B529" s="15"/>
      <c r="C529" s="28"/>
      <c r="D529" s="47"/>
      <c r="E529" s="21"/>
    </row>
    <row r="530" spans="1:5" ht="25.5" x14ac:dyDescent="0.2">
      <c r="A530" s="130" t="s">
        <v>450</v>
      </c>
      <c r="B530" s="131" t="s">
        <v>363</v>
      </c>
      <c r="C530" s="13"/>
      <c r="D530" s="89"/>
      <c r="E530" s="20">
        <f>E531</f>
        <v>2116372.16</v>
      </c>
    </row>
    <row r="531" spans="1:5" ht="36" x14ac:dyDescent="0.2">
      <c r="A531" s="56" t="s">
        <v>441</v>
      </c>
      <c r="B531" s="23"/>
      <c r="C531" s="18" t="s">
        <v>354</v>
      </c>
      <c r="D531" s="47"/>
      <c r="E531" s="20">
        <f>SUM(E533:E538)</f>
        <v>2116372.16</v>
      </c>
    </row>
    <row r="532" spans="1:5" ht="26.25" customHeight="1" x14ac:dyDescent="0.2">
      <c r="A532" s="101" t="s">
        <v>355</v>
      </c>
      <c r="B532" s="3"/>
      <c r="C532" s="102" t="s">
        <v>356</v>
      </c>
      <c r="D532" s="47"/>
      <c r="E532" s="20"/>
    </row>
    <row r="533" spans="1:5" ht="24" x14ac:dyDescent="0.2">
      <c r="A533" s="31" t="s">
        <v>28</v>
      </c>
      <c r="B533" s="26"/>
      <c r="C533" s="57"/>
      <c r="D533" s="47">
        <v>200</v>
      </c>
      <c r="E533" s="21">
        <v>79496.78</v>
      </c>
    </row>
    <row r="534" spans="1:5" ht="16.5" customHeight="1" x14ac:dyDescent="0.2">
      <c r="A534" s="157" t="s">
        <v>29</v>
      </c>
      <c r="B534" s="26"/>
      <c r="C534" s="57"/>
      <c r="D534" s="47">
        <v>800</v>
      </c>
      <c r="E534" s="21">
        <v>11731.62</v>
      </c>
    </row>
    <row r="535" spans="1:5" ht="18" customHeight="1" x14ac:dyDescent="0.2">
      <c r="A535" s="79" t="s">
        <v>360</v>
      </c>
      <c r="B535" s="26"/>
      <c r="C535" s="114" t="s">
        <v>361</v>
      </c>
      <c r="D535" s="47"/>
      <c r="E535" s="21"/>
    </row>
    <row r="536" spans="1:5" ht="52.5" customHeight="1" x14ac:dyDescent="0.2">
      <c r="A536" s="33" t="s">
        <v>27</v>
      </c>
      <c r="B536" s="26"/>
      <c r="C536" s="24"/>
      <c r="D536" s="47">
        <v>100</v>
      </c>
      <c r="E536" s="128">
        <v>1079599.32</v>
      </c>
    </row>
    <row r="537" spans="1:5" ht="24.75" x14ac:dyDescent="0.25">
      <c r="A537" s="79" t="s">
        <v>364</v>
      </c>
      <c r="B537" s="26"/>
      <c r="C537" s="114" t="s">
        <v>365</v>
      </c>
      <c r="D537" s="47"/>
      <c r="E537" s="75"/>
    </row>
    <row r="538" spans="1:5" ht="45" x14ac:dyDescent="0.2">
      <c r="A538" s="38" t="s">
        <v>366</v>
      </c>
      <c r="B538" s="26"/>
      <c r="C538" s="24"/>
      <c r="D538" s="47">
        <v>100</v>
      </c>
      <c r="E538" s="21">
        <v>945544.44</v>
      </c>
    </row>
    <row r="539" spans="1:5" x14ac:dyDescent="0.2">
      <c r="A539" s="38"/>
      <c r="B539" s="26"/>
      <c r="C539" s="24"/>
      <c r="D539" s="47"/>
      <c r="E539" s="21"/>
    </row>
    <row r="540" spans="1:5" ht="25.5" x14ac:dyDescent="0.2">
      <c r="A540" s="130" t="s">
        <v>451</v>
      </c>
      <c r="B540" s="85" t="s">
        <v>383</v>
      </c>
      <c r="C540" s="13"/>
      <c r="D540" s="89"/>
      <c r="E540" s="20">
        <f>E541+E546+E548</f>
        <v>1834515.16</v>
      </c>
    </row>
    <row r="541" spans="1:5" ht="36" x14ac:dyDescent="0.2">
      <c r="A541" s="56" t="s">
        <v>441</v>
      </c>
      <c r="B541" s="49"/>
      <c r="C541" s="18" t="s">
        <v>354</v>
      </c>
      <c r="D541" s="47"/>
      <c r="E541" s="20">
        <f>E543</f>
        <v>159950.70000000001</v>
      </c>
    </row>
    <row r="542" spans="1:5" x14ac:dyDescent="0.2">
      <c r="A542" s="76" t="s">
        <v>360</v>
      </c>
      <c r="B542" s="49"/>
      <c r="C542" s="114" t="s">
        <v>361</v>
      </c>
      <c r="D542" s="47"/>
      <c r="E542" s="21"/>
    </row>
    <row r="543" spans="1:5" ht="48" x14ac:dyDescent="0.2">
      <c r="A543" s="33" t="s">
        <v>27</v>
      </c>
      <c r="B543" s="23"/>
      <c r="C543" s="24"/>
      <c r="D543" s="47">
        <v>100</v>
      </c>
      <c r="E543" s="128">
        <v>159950.70000000001</v>
      </c>
    </row>
    <row r="544" spans="1:5" x14ac:dyDescent="0.2">
      <c r="A544" s="77" t="s">
        <v>371</v>
      </c>
      <c r="B544" s="46"/>
      <c r="C544" s="10"/>
      <c r="D544" s="90"/>
      <c r="E544" s="78"/>
    </row>
    <row r="545" spans="1:5" ht="23.25" x14ac:dyDescent="0.25">
      <c r="A545" s="76" t="s">
        <v>381</v>
      </c>
      <c r="B545" s="49"/>
      <c r="C545" s="80" t="s">
        <v>382</v>
      </c>
      <c r="D545" s="51"/>
      <c r="E545" s="83"/>
    </row>
    <row r="546" spans="1:5" ht="48" x14ac:dyDescent="0.2">
      <c r="A546" s="33" t="s">
        <v>27</v>
      </c>
      <c r="B546" s="23"/>
      <c r="C546" s="28"/>
      <c r="D546" s="47">
        <v>100</v>
      </c>
      <c r="E546" s="21">
        <v>1607333</v>
      </c>
    </row>
    <row r="547" spans="1:5" ht="13.5" x14ac:dyDescent="0.25">
      <c r="A547" s="79" t="s">
        <v>395</v>
      </c>
      <c r="B547" s="49"/>
      <c r="C547" s="80" t="s">
        <v>396</v>
      </c>
      <c r="D547" s="51"/>
      <c r="E547" s="83"/>
    </row>
    <row r="548" spans="1:5" ht="24" x14ac:dyDescent="0.2">
      <c r="A548" s="31" t="s">
        <v>28</v>
      </c>
      <c r="B548" s="23"/>
      <c r="C548" s="24"/>
      <c r="D548" s="47">
        <v>200</v>
      </c>
      <c r="E548" s="21">
        <v>67231.460000000006</v>
      </c>
    </row>
    <row r="549" spans="1:5" x14ac:dyDescent="0.2">
      <c r="A549" s="143"/>
      <c r="B549" s="144"/>
      <c r="C549" s="13"/>
      <c r="D549" s="54"/>
      <c r="E549" s="16"/>
    </row>
    <row r="550" spans="1:5" ht="30.75" customHeight="1" x14ac:dyDescent="0.2">
      <c r="A550" s="139" t="s">
        <v>452</v>
      </c>
      <c r="B550" s="131" t="s">
        <v>78</v>
      </c>
      <c r="C550" s="140"/>
      <c r="D550" s="141"/>
      <c r="E550" s="142">
        <f>E551+E583+E603+E628+E691+E695+E705+E706+E707</f>
        <v>82562544.290230021</v>
      </c>
    </row>
    <row r="551" spans="1:5" ht="33.75" customHeight="1" x14ac:dyDescent="0.2">
      <c r="A551" s="17" t="s">
        <v>5</v>
      </c>
      <c r="B551" s="19"/>
      <c r="C551" s="18" t="s">
        <v>6</v>
      </c>
      <c r="D551" s="51"/>
      <c r="E551" s="20">
        <f>E552+E573</f>
        <v>6064305.1100000003</v>
      </c>
    </row>
    <row r="552" spans="1:5" ht="18" customHeight="1" x14ac:dyDescent="0.2">
      <c r="A552" s="40" t="s">
        <v>53</v>
      </c>
      <c r="B552" s="26"/>
      <c r="C552" s="18" t="s">
        <v>54</v>
      </c>
      <c r="D552" s="47"/>
      <c r="E552" s="20">
        <f>SUM(E553:E572)</f>
        <v>5789295.6100000003</v>
      </c>
    </row>
    <row r="553" spans="1:5" ht="27" customHeight="1" x14ac:dyDescent="0.2">
      <c r="A553" s="101" t="s">
        <v>55</v>
      </c>
      <c r="B553" s="26"/>
      <c r="C553" s="102" t="s">
        <v>56</v>
      </c>
      <c r="D553" s="47"/>
      <c r="E553" s="21"/>
    </row>
    <row r="554" spans="1:5" ht="16.5" customHeight="1" x14ac:dyDescent="0.2">
      <c r="A554" s="105" t="s">
        <v>57</v>
      </c>
      <c r="B554" s="26"/>
      <c r="C554" s="106" t="s">
        <v>58</v>
      </c>
      <c r="D554" s="47"/>
      <c r="E554" s="21"/>
    </row>
    <row r="555" spans="1:5" ht="24" x14ac:dyDescent="0.2">
      <c r="A555" s="33" t="s">
        <v>421</v>
      </c>
      <c r="B555" s="41"/>
      <c r="C555" s="106"/>
      <c r="D555" s="43">
        <v>600</v>
      </c>
      <c r="E555" s="21">
        <v>411100</v>
      </c>
    </row>
    <row r="556" spans="1:5" ht="48" x14ac:dyDescent="0.2">
      <c r="A556" s="101" t="s">
        <v>59</v>
      </c>
      <c r="B556" s="41"/>
      <c r="C556" s="102" t="s">
        <v>60</v>
      </c>
      <c r="D556" s="43"/>
      <c r="E556" s="21"/>
    </row>
    <row r="557" spans="1:5" ht="15.75" customHeight="1" x14ac:dyDescent="0.2">
      <c r="A557" s="103" t="s">
        <v>57</v>
      </c>
      <c r="B557" s="41"/>
      <c r="C557" s="106" t="s">
        <v>61</v>
      </c>
      <c r="D557" s="43"/>
      <c r="E557" s="21"/>
    </row>
    <row r="558" spans="1:5" ht="24" x14ac:dyDescent="0.2">
      <c r="A558" s="33" t="s">
        <v>50</v>
      </c>
      <c r="B558" s="41"/>
      <c r="C558" s="106"/>
      <c r="D558" s="43">
        <v>600</v>
      </c>
      <c r="E558" s="21">
        <v>33000</v>
      </c>
    </row>
    <row r="559" spans="1:5" ht="24" x14ac:dyDescent="0.2">
      <c r="A559" s="101" t="s">
        <v>62</v>
      </c>
      <c r="B559" s="42"/>
      <c r="C559" s="102" t="s">
        <v>63</v>
      </c>
      <c r="D559" s="91"/>
      <c r="E559" s="21"/>
    </row>
    <row r="560" spans="1:5" ht="36" x14ac:dyDescent="0.2">
      <c r="A560" s="103" t="s">
        <v>64</v>
      </c>
      <c r="B560" s="41"/>
      <c r="C560" s="106" t="s">
        <v>65</v>
      </c>
      <c r="D560" s="43"/>
      <c r="E560" s="21"/>
    </row>
    <row r="561" spans="1:5" ht="36" x14ac:dyDescent="0.2">
      <c r="A561" s="33" t="s">
        <v>412</v>
      </c>
      <c r="B561" s="26"/>
      <c r="C561" s="28"/>
      <c r="D561" s="43">
        <v>600</v>
      </c>
      <c r="E561" s="21">
        <v>3492684.37</v>
      </c>
    </row>
    <row r="562" spans="1:5" ht="24" x14ac:dyDescent="0.2">
      <c r="A562" s="101" t="s">
        <v>62</v>
      </c>
      <c r="B562" s="26"/>
      <c r="C562" s="28" t="s">
        <v>401</v>
      </c>
      <c r="D562" s="43"/>
      <c r="E562" s="21"/>
    </row>
    <row r="563" spans="1:5" ht="27" customHeight="1" x14ac:dyDescent="0.2">
      <c r="A563" s="33" t="s">
        <v>421</v>
      </c>
      <c r="B563" s="26"/>
      <c r="C563" s="28"/>
      <c r="D563" s="43">
        <v>600</v>
      </c>
      <c r="E563" s="21">
        <v>528280.24</v>
      </c>
    </row>
    <row r="564" spans="1:5" ht="39.75" customHeight="1" x14ac:dyDescent="0.2">
      <c r="A564" s="22" t="s">
        <v>512</v>
      </c>
      <c r="B564" s="26"/>
      <c r="C564" s="24" t="s">
        <v>513</v>
      </c>
      <c r="D564" s="43"/>
      <c r="E564" s="21"/>
    </row>
    <row r="565" spans="1:5" ht="27" customHeight="1" x14ac:dyDescent="0.2">
      <c r="A565" s="33" t="s">
        <v>50</v>
      </c>
      <c r="B565" s="26"/>
      <c r="C565" s="28"/>
      <c r="D565" s="43">
        <v>600</v>
      </c>
      <c r="E565" s="21">
        <v>25264</v>
      </c>
    </row>
    <row r="566" spans="1:5" ht="24" x14ac:dyDescent="0.2">
      <c r="A566" s="101" t="s">
        <v>66</v>
      </c>
      <c r="B566" s="26"/>
      <c r="C566" s="102" t="s">
        <v>67</v>
      </c>
      <c r="D566" s="43"/>
      <c r="E566" s="21"/>
    </row>
    <row r="567" spans="1:5" ht="18" customHeight="1" x14ac:dyDescent="0.2">
      <c r="A567" s="103" t="s">
        <v>57</v>
      </c>
      <c r="B567" s="26"/>
      <c r="C567" s="106" t="s">
        <v>68</v>
      </c>
      <c r="D567" s="43"/>
      <c r="E567" s="21"/>
    </row>
    <row r="568" spans="1:5" ht="24" x14ac:dyDescent="0.2">
      <c r="A568" s="33" t="s">
        <v>50</v>
      </c>
      <c r="B568" s="26"/>
      <c r="C568" s="28"/>
      <c r="D568" s="43">
        <v>600</v>
      </c>
      <c r="E568" s="21">
        <v>10000</v>
      </c>
    </row>
    <row r="569" spans="1:5" ht="36" x14ac:dyDescent="0.2">
      <c r="A569" s="22" t="s">
        <v>490</v>
      </c>
      <c r="B569" s="24"/>
      <c r="C569" s="24" t="s">
        <v>491</v>
      </c>
      <c r="D569" s="21"/>
      <c r="E569" s="21"/>
    </row>
    <row r="570" spans="1:5" ht="24" x14ac:dyDescent="0.2">
      <c r="A570" s="33" t="s">
        <v>50</v>
      </c>
      <c r="B570" s="28"/>
      <c r="C570" s="3"/>
      <c r="D570" s="25">
        <v>600</v>
      </c>
      <c r="E570" s="21">
        <v>808967</v>
      </c>
    </row>
    <row r="571" spans="1:5" ht="41.25" customHeight="1" x14ac:dyDescent="0.2">
      <c r="A571" s="22" t="s">
        <v>511</v>
      </c>
      <c r="B571" s="19"/>
      <c r="C571" s="24" t="s">
        <v>517</v>
      </c>
      <c r="D571" s="43"/>
      <c r="E571" s="21"/>
    </row>
    <row r="572" spans="1:5" ht="30" customHeight="1" x14ac:dyDescent="0.2">
      <c r="A572" s="33" t="s">
        <v>50</v>
      </c>
      <c r="B572" s="26"/>
      <c r="C572" s="28"/>
      <c r="D572" s="43">
        <v>600</v>
      </c>
      <c r="E572" s="21">
        <v>480000</v>
      </c>
    </row>
    <row r="573" spans="1:5" ht="38.25" x14ac:dyDescent="0.2">
      <c r="A573" s="40" t="s">
        <v>442</v>
      </c>
      <c r="B573" s="26"/>
      <c r="C573" s="18" t="s">
        <v>69</v>
      </c>
      <c r="D573" s="43"/>
      <c r="E573" s="20">
        <f>SUM(E574:E582)</f>
        <v>275009.5</v>
      </c>
    </row>
    <row r="574" spans="1:5" x14ac:dyDescent="0.2">
      <c r="A574" s="40"/>
      <c r="B574" s="26"/>
      <c r="C574" s="18"/>
      <c r="D574" s="43"/>
      <c r="E574" s="21"/>
    </row>
    <row r="575" spans="1:5" ht="24" x14ac:dyDescent="0.2">
      <c r="A575" s="101" t="s">
        <v>79</v>
      </c>
      <c r="B575" s="26"/>
      <c r="C575" s="102" t="s">
        <v>80</v>
      </c>
      <c r="D575" s="43"/>
      <c r="E575" s="21"/>
    </row>
    <row r="576" spans="1:5" x14ac:dyDescent="0.2">
      <c r="A576" s="103" t="s">
        <v>73</v>
      </c>
      <c r="B576" s="41"/>
      <c r="C576" s="106" t="s">
        <v>81</v>
      </c>
      <c r="D576" s="43"/>
      <c r="E576" s="21"/>
    </row>
    <row r="577" spans="1:5" ht="24" x14ac:dyDescent="0.2">
      <c r="A577" s="33" t="s">
        <v>421</v>
      </c>
      <c r="B577" s="26"/>
      <c r="C577" s="28"/>
      <c r="D577" s="43">
        <v>600</v>
      </c>
      <c r="E577" s="21">
        <v>38000</v>
      </c>
    </row>
    <row r="578" spans="1:5" ht="27" customHeight="1" x14ac:dyDescent="0.2">
      <c r="A578" s="101" t="s">
        <v>82</v>
      </c>
      <c r="B578" s="26"/>
      <c r="C578" s="102" t="s">
        <v>83</v>
      </c>
      <c r="D578" s="43"/>
      <c r="E578" s="21"/>
    </row>
    <row r="579" spans="1:5" x14ac:dyDescent="0.2">
      <c r="A579" s="103" t="s">
        <v>73</v>
      </c>
      <c r="B579" s="26"/>
      <c r="C579" s="106" t="s">
        <v>84</v>
      </c>
      <c r="D579" s="43"/>
      <c r="E579" s="21"/>
    </row>
    <row r="580" spans="1:5" ht="24" x14ac:dyDescent="0.2">
      <c r="A580" s="33" t="s">
        <v>421</v>
      </c>
      <c r="B580" s="26"/>
      <c r="C580" s="28"/>
      <c r="D580" s="43">
        <v>600</v>
      </c>
      <c r="E580" s="21">
        <v>119800</v>
      </c>
    </row>
    <row r="581" spans="1:5" ht="24.75" customHeight="1" x14ac:dyDescent="0.2">
      <c r="A581" s="22" t="s">
        <v>551</v>
      </c>
      <c r="B581" s="26"/>
      <c r="C581" s="24" t="s">
        <v>550</v>
      </c>
      <c r="D581" s="43"/>
      <c r="E581" s="21"/>
    </row>
    <row r="582" spans="1:5" ht="24" x14ac:dyDescent="0.2">
      <c r="A582" s="33" t="s">
        <v>421</v>
      </c>
      <c r="B582" s="26"/>
      <c r="C582" s="28"/>
      <c r="D582" s="43">
        <v>600</v>
      </c>
      <c r="E582" s="21">
        <v>117209.5</v>
      </c>
    </row>
    <row r="583" spans="1:5" ht="29.25" customHeight="1" x14ac:dyDescent="0.2">
      <c r="A583" s="45" t="s">
        <v>456</v>
      </c>
      <c r="B583" s="26"/>
      <c r="C583" s="18" t="s">
        <v>85</v>
      </c>
      <c r="D583" s="47"/>
      <c r="E583" s="20">
        <f>E584+E588+E599+E595</f>
        <v>31968</v>
      </c>
    </row>
    <row r="584" spans="1:5" ht="24" x14ac:dyDescent="0.2">
      <c r="A584" s="126" t="s">
        <v>443</v>
      </c>
      <c r="B584" s="26"/>
      <c r="C584" s="50" t="s">
        <v>86</v>
      </c>
      <c r="D584" s="47"/>
      <c r="E584" s="20">
        <f>SUM(E585:E587)</f>
        <v>2000</v>
      </c>
    </row>
    <row r="585" spans="1:5" x14ac:dyDescent="0.2">
      <c r="A585" s="109" t="s">
        <v>96</v>
      </c>
      <c r="B585" s="26"/>
      <c r="C585" s="102" t="s">
        <v>97</v>
      </c>
      <c r="D585" s="47"/>
      <c r="E585" s="21"/>
    </row>
    <row r="586" spans="1:5" x14ac:dyDescent="0.2">
      <c r="A586" s="103" t="s">
        <v>94</v>
      </c>
      <c r="B586" s="26"/>
      <c r="C586" s="106" t="s">
        <v>98</v>
      </c>
      <c r="D586" s="47"/>
      <c r="E586" s="21"/>
    </row>
    <row r="587" spans="1:5" ht="24" x14ac:dyDescent="0.2">
      <c r="A587" s="33" t="s">
        <v>421</v>
      </c>
      <c r="B587" s="26"/>
      <c r="C587" s="28"/>
      <c r="D587" s="47">
        <v>600</v>
      </c>
      <c r="E587" s="21">
        <v>2000</v>
      </c>
    </row>
    <row r="588" spans="1:5" ht="24" x14ac:dyDescent="0.2">
      <c r="A588" s="126" t="s">
        <v>130</v>
      </c>
      <c r="B588" s="26"/>
      <c r="C588" s="18" t="s">
        <v>131</v>
      </c>
      <c r="D588" s="47"/>
      <c r="E588" s="20">
        <f>SUM(E591:E594)</f>
        <v>20800</v>
      </c>
    </row>
    <row r="589" spans="1:5" ht="36.75" x14ac:dyDescent="0.25">
      <c r="A589" s="101" t="s">
        <v>132</v>
      </c>
      <c r="B589" s="26"/>
      <c r="C589" s="102" t="s">
        <v>133</v>
      </c>
      <c r="D589" s="47"/>
      <c r="E589" s="99"/>
    </row>
    <row r="590" spans="1:5" ht="24.75" x14ac:dyDescent="0.25">
      <c r="A590" s="101" t="s">
        <v>134</v>
      </c>
      <c r="B590" s="26"/>
      <c r="C590" s="102" t="s">
        <v>135</v>
      </c>
      <c r="D590" s="47"/>
      <c r="E590" s="99"/>
    </row>
    <row r="591" spans="1:5" ht="24" x14ac:dyDescent="0.2">
      <c r="A591" s="33" t="s">
        <v>421</v>
      </c>
      <c r="B591" s="26"/>
      <c r="C591" s="28"/>
      <c r="D591" s="47">
        <v>600</v>
      </c>
      <c r="E591" s="155">
        <v>16900</v>
      </c>
    </row>
    <row r="592" spans="1:5" ht="15" x14ac:dyDescent="0.25">
      <c r="A592" s="107" t="s">
        <v>136</v>
      </c>
      <c r="B592" s="110"/>
      <c r="C592" s="106" t="s">
        <v>137</v>
      </c>
      <c r="D592" s="111"/>
      <c r="E592" s="100"/>
    </row>
    <row r="593" spans="1:5" ht="24.75" x14ac:dyDescent="0.25">
      <c r="A593" s="101" t="s">
        <v>134</v>
      </c>
      <c r="B593" s="110"/>
      <c r="C593" s="102" t="s">
        <v>138</v>
      </c>
      <c r="D593" s="47"/>
      <c r="E593" s="100"/>
    </row>
    <row r="594" spans="1:5" ht="24.75" x14ac:dyDescent="0.25">
      <c r="A594" s="33" t="s">
        <v>421</v>
      </c>
      <c r="B594" s="110"/>
      <c r="C594" s="110"/>
      <c r="D594" s="164">
        <v>600</v>
      </c>
      <c r="E594" s="155">
        <v>3900</v>
      </c>
    </row>
    <row r="595" spans="1:5" ht="38.25" x14ac:dyDescent="0.2">
      <c r="A595" s="181" t="s">
        <v>542</v>
      </c>
      <c r="B595" s="16"/>
      <c r="C595" s="50" t="s">
        <v>139</v>
      </c>
      <c r="D595" s="47"/>
      <c r="E595" s="20">
        <f>SUM(E596:E598)</f>
        <v>3168</v>
      </c>
    </row>
    <row r="596" spans="1:5" ht="40.5" customHeight="1" x14ac:dyDescent="0.2">
      <c r="A596" s="101" t="s">
        <v>423</v>
      </c>
      <c r="B596" s="16"/>
      <c r="C596" s="102" t="s">
        <v>140</v>
      </c>
      <c r="D596" s="43"/>
      <c r="E596" s="21"/>
    </row>
    <row r="597" spans="1:5" ht="24" x14ac:dyDescent="0.2">
      <c r="A597" s="101" t="s">
        <v>141</v>
      </c>
      <c r="B597" s="16"/>
      <c r="C597" s="102" t="s">
        <v>142</v>
      </c>
      <c r="D597" s="43"/>
      <c r="E597" s="21"/>
    </row>
    <row r="598" spans="1:5" ht="24" x14ac:dyDescent="0.2">
      <c r="A598" s="33" t="s">
        <v>50</v>
      </c>
      <c r="B598" s="16"/>
      <c r="C598" s="106"/>
      <c r="D598" s="43">
        <v>600</v>
      </c>
      <c r="E598" s="21">
        <v>3168</v>
      </c>
    </row>
    <row r="599" spans="1:5" ht="25.5" customHeight="1" x14ac:dyDescent="0.2">
      <c r="A599" s="123" t="s">
        <v>156</v>
      </c>
      <c r="B599" s="28"/>
      <c r="C599" s="62" t="s">
        <v>157</v>
      </c>
      <c r="D599" s="92"/>
      <c r="E599" s="20">
        <f>SUM(E600:E602)</f>
        <v>6000</v>
      </c>
    </row>
    <row r="600" spans="1:5" ht="24" x14ac:dyDescent="0.2">
      <c r="A600" s="101" t="s">
        <v>162</v>
      </c>
      <c r="B600" s="63"/>
      <c r="C600" s="102" t="s">
        <v>163</v>
      </c>
      <c r="D600" s="58"/>
      <c r="E600" s="21"/>
    </row>
    <row r="601" spans="1:5" ht="36" x14ac:dyDescent="0.2">
      <c r="A601" s="103" t="s">
        <v>160</v>
      </c>
      <c r="B601" s="63"/>
      <c r="C601" s="106" t="s">
        <v>164</v>
      </c>
      <c r="D601" s="58"/>
      <c r="E601" s="21"/>
    </row>
    <row r="602" spans="1:5" ht="24" x14ac:dyDescent="0.2">
      <c r="A602" s="33" t="s">
        <v>421</v>
      </c>
      <c r="B602" s="41"/>
      <c r="C602" s="64"/>
      <c r="D602" s="47">
        <v>600</v>
      </c>
      <c r="E602" s="21">
        <v>6000</v>
      </c>
    </row>
    <row r="603" spans="1:5" ht="51" x14ac:dyDescent="0.2">
      <c r="A603" s="67" t="s">
        <v>183</v>
      </c>
      <c r="B603" s="28"/>
      <c r="C603" s="62" t="s">
        <v>184</v>
      </c>
      <c r="D603" s="92"/>
      <c r="E603" s="20">
        <f>E604+E608+E615+E625</f>
        <v>276300</v>
      </c>
    </row>
    <row r="604" spans="1:5" ht="24" x14ac:dyDescent="0.2">
      <c r="A604" s="126" t="s">
        <v>185</v>
      </c>
      <c r="B604" s="23"/>
      <c r="C604" s="18" t="s">
        <v>186</v>
      </c>
      <c r="D604" s="47"/>
      <c r="E604" s="20">
        <f>SUM(E605:E607)</f>
        <v>16000</v>
      </c>
    </row>
    <row r="605" spans="1:5" ht="36" x14ac:dyDescent="0.2">
      <c r="A605" s="101" t="s">
        <v>188</v>
      </c>
      <c r="B605" s="26"/>
      <c r="C605" s="102" t="s">
        <v>189</v>
      </c>
      <c r="D605" s="43"/>
      <c r="E605" s="21"/>
    </row>
    <row r="606" spans="1:5" x14ac:dyDescent="0.2">
      <c r="A606" s="103" t="s">
        <v>187</v>
      </c>
      <c r="B606" s="41"/>
      <c r="C606" s="106" t="s">
        <v>190</v>
      </c>
      <c r="D606" s="43"/>
      <c r="E606" s="21"/>
    </row>
    <row r="607" spans="1:5" ht="24" x14ac:dyDescent="0.2">
      <c r="A607" s="33" t="s">
        <v>50</v>
      </c>
      <c r="B607" s="41"/>
      <c r="C607" s="24"/>
      <c r="D607" s="43">
        <v>600</v>
      </c>
      <c r="E607" s="21">
        <v>16000</v>
      </c>
    </row>
    <row r="608" spans="1:5" ht="36" x14ac:dyDescent="0.2">
      <c r="A608" s="126" t="s">
        <v>200</v>
      </c>
      <c r="B608" s="26"/>
      <c r="C608" s="18" t="s">
        <v>201</v>
      </c>
      <c r="D608" s="47"/>
      <c r="E608" s="20">
        <f>SUM(E609:E614)</f>
        <v>96000</v>
      </c>
    </row>
    <row r="609" spans="1:5" ht="37.5" customHeight="1" x14ac:dyDescent="0.2">
      <c r="A609" s="101" t="s">
        <v>202</v>
      </c>
      <c r="B609" s="41"/>
      <c r="C609" s="102" t="s">
        <v>203</v>
      </c>
      <c r="D609" s="43"/>
      <c r="E609" s="21"/>
    </row>
    <row r="610" spans="1:5" ht="24" x14ac:dyDescent="0.2">
      <c r="A610" s="103" t="s">
        <v>204</v>
      </c>
      <c r="B610" s="41"/>
      <c r="C610" s="106" t="s">
        <v>546</v>
      </c>
      <c r="D610" s="43"/>
      <c r="E610" s="21"/>
    </row>
    <row r="611" spans="1:5" ht="24" x14ac:dyDescent="0.2">
      <c r="A611" s="33" t="s">
        <v>421</v>
      </c>
      <c r="B611" s="41"/>
      <c r="C611" s="28"/>
      <c r="D611" s="43">
        <v>600</v>
      </c>
      <c r="E611" s="21">
        <v>22200</v>
      </c>
    </row>
    <row r="612" spans="1:5" ht="48" x14ac:dyDescent="0.2">
      <c r="A612" s="101" t="s">
        <v>205</v>
      </c>
      <c r="B612" s="41"/>
      <c r="C612" s="102" t="s">
        <v>206</v>
      </c>
      <c r="D612" s="43"/>
      <c r="E612" s="21"/>
    </row>
    <row r="613" spans="1:5" ht="24" x14ac:dyDescent="0.2">
      <c r="A613" s="103" t="s">
        <v>204</v>
      </c>
      <c r="B613" s="41"/>
      <c r="C613" s="106" t="s">
        <v>547</v>
      </c>
      <c r="D613" s="43"/>
      <c r="E613" s="21"/>
    </row>
    <row r="614" spans="1:5" ht="24" x14ac:dyDescent="0.2">
      <c r="A614" s="33" t="s">
        <v>421</v>
      </c>
      <c r="B614" s="41"/>
      <c r="C614" s="106"/>
      <c r="D614" s="47">
        <v>600</v>
      </c>
      <c r="E614" s="21">
        <v>73800</v>
      </c>
    </row>
    <row r="615" spans="1:5" ht="36" x14ac:dyDescent="0.2">
      <c r="A615" s="126" t="s">
        <v>210</v>
      </c>
      <c r="B615" s="26"/>
      <c r="C615" s="18" t="s">
        <v>211</v>
      </c>
      <c r="D615" s="47"/>
      <c r="E615" s="20">
        <f>SUM(E616:E624)</f>
        <v>119300</v>
      </c>
    </row>
    <row r="616" spans="1:5" ht="48" x14ac:dyDescent="0.2">
      <c r="A616" s="101" t="s">
        <v>212</v>
      </c>
      <c r="B616" s="41"/>
      <c r="C616" s="102" t="s">
        <v>213</v>
      </c>
      <c r="D616" s="43"/>
      <c r="E616" s="21"/>
    </row>
    <row r="617" spans="1:5" ht="24" x14ac:dyDescent="0.2">
      <c r="A617" s="103" t="s">
        <v>214</v>
      </c>
      <c r="B617" s="41"/>
      <c r="C617" s="106" t="s">
        <v>215</v>
      </c>
      <c r="D617" s="43"/>
      <c r="E617" s="21"/>
    </row>
    <row r="618" spans="1:5" ht="24" x14ac:dyDescent="0.2">
      <c r="A618" s="33" t="s">
        <v>421</v>
      </c>
      <c r="B618" s="26"/>
      <c r="C618" s="28"/>
      <c r="D618" s="47">
        <v>600</v>
      </c>
      <c r="E618" s="21">
        <v>30000</v>
      </c>
    </row>
    <row r="619" spans="1:5" ht="24" x14ac:dyDescent="0.2">
      <c r="A619" s="101" t="s">
        <v>218</v>
      </c>
      <c r="B619" s="41"/>
      <c r="C619" s="102" t="s">
        <v>219</v>
      </c>
      <c r="D619" s="43"/>
      <c r="E619" s="21"/>
    </row>
    <row r="620" spans="1:5" ht="24" x14ac:dyDescent="0.2">
      <c r="A620" s="103" t="s">
        <v>214</v>
      </c>
      <c r="B620" s="41"/>
      <c r="C620" s="106" t="s">
        <v>222</v>
      </c>
      <c r="D620" s="43"/>
      <c r="E620" s="21"/>
    </row>
    <row r="621" spans="1:5" ht="24" x14ac:dyDescent="0.2">
      <c r="A621" s="33" t="s">
        <v>421</v>
      </c>
      <c r="B621" s="41"/>
      <c r="C621" s="28"/>
      <c r="D621" s="43">
        <v>600</v>
      </c>
      <c r="E621" s="21">
        <v>40300</v>
      </c>
    </row>
    <row r="622" spans="1:5" ht="48" x14ac:dyDescent="0.2">
      <c r="A622" s="101" t="s">
        <v>223</v>
      </c>
      <c r="B622" s="41"/>
      <c r="C622" s="102" t="s">
        <v>224</v>
      </c>
      <c r="D622" s="43"/>
      <c r="E622" s="21"/>
    </row>
    <row r="623" spans="1:5" ht="24" x14ac:dyDescent="0.2">
      <c r="A623" s="103" t="s">
        <v>214</v>
      </c>
      <c r="B623" s="41"/>
      <c r="C623" s="106" t="s">
        <v>225</v>
      </c>
      <c r="D623" s="43"/>
      <c r="E623" s="21"/>
    </row>
    <row r="624" spans="1:5" ht="24" x14ac:dyDescent="0.2">
      <c r="A624" s="33" t="s">
        <v>50</v>
      </c>
      <c r="B624" s="26"/>
      <c r="C624" s="28"/>
      <c r="D624" s="47">
        <v>600</v>
      </c>
      <c r="E624" s="21">
        <v>49000</v>
      </c>
    </row>
    <row r="625" spans="1:5" ht="25.5" x14ac:dyDescent="0.2">
      <c r="A625" s="182" t="s">
        <v>429</v>
      </c>
      <c r="B625" s="16"/>
      <c r="C625" s="50" t="s">
        <v>527</v>
      </c>
      <c r="D625" s="47"/>
      <c r="E625" s="20">
        <f>E627</f>
        <v>45000</v>
      </c>
    </row>
    <row r="626" spans="1:5" ht="24" x14ac:dyDescent="0.2">
      <c r="A626" s="129" t="s">
        <v>439</v>
      </c>
      <c r="B626" s="16"/>
      <c r="C626" s="24" t="s">
        <v>416</v>
      </c>
      <c r="D626" s="47"/>
      <c r="E626" s="21"/>
    </row>
    <row r="627" spans="1:5" ht="24" x14ac:dyDescent="0.2">
      <c r="A627" s="33" t="s">
        <v>50</v>
      </c>
      <c r="B627" s="16"/>
      <c r="C627" s="28"/>
      <c r="D627" s="47">
        <v>600</v>
      </c>
      <c r="E627" s="21">
        <v>45000</v>
      </c>
    </row>
    <row r="628" spans="1:5" ht="38.25" x14ac:dyDescent="0.2">
      <c r="A628" s="45" t="s">
        <v>462</v>
      </c>
      <c r="B628" s="26"/>
      <c r="C628" s="18" t="s">
        <v>226</v>
      </c>
      <c r="D628" s="47"/>
      <c r="E628" s="20">
        <f>E629+E644+E679</f>
        <v>66733238.800230011</v>
      </c>
    </row>
    <row r="629" spans="1:5" ht="27" customHeight="1" x14ac:dyDescent="0.2">
      <c r="A629" s="132" t="s">
        <v>445</v>
      </c>
      <c r="B629" s="28"/>
      <c r="C629" s="62" t="s">
        <v>227</v>
      </c>
      <c r="D629" s="92"/>
      <c r="E629" s="20">
        <f>E632+E635+E638+E641+E643</f>
        <v>2662651.8600000003</v>
      </c>
    </row>
    <row r="630" spans="1:5" ht="24" x14ac:dyDescent="0.2">
      <c r="A630" s="101" t="s">
        <v>228</v>
      </c>
      <c r="B630" s="68"/>
      <c r="C630" s="102" t="s">
        <v>229</v>
      </c>
      <c r="D630" s="94"/>
      <c r="E630" s="21"/>
    </row>
    <row r="631" spans="1:5" ht="24" x14ac:dyDescent="0.2">
      <c r="A631" s="103" t="s">
        <v>230</v>
      </c>
      <c r="B631" s="68"/>
      <c r="C631" s="106" t="s">
        <v>231</v>
      </c>
      <c r="D631" s="94"/>
      <c r="E631" s="21"/>
    </row>
    <row r="632" spans="1:5" ht="24" x14ac:dyDescent="0.2">
      <c r="A632" s="33" t="s">
        <v>421</v>
      </c>
      <c r="B632" s="41"/>
      <c r="C632" s="28"/>
      <c r="D632" s="43">
        <v>600</v>
      </c>
      <c r="E632" s="21">
        <v>2069222.86</v>
      </c>
    </row>
    <row r="633" spans="1:5" x14ac:dyDescent="0.2">
      <c r="A633" s="101" t="s">
        <v>232</v>
      </c>
      <c r="B633" s="68"/>
      <c r="C633" s="102" t="s">
        <v>233</v>
      </c>
      <c r="D633" s="94"/>
      <c r="E633" s="21"/>
    </row>
    <row r="634" spans="1:5" x14ac:dyDescent="0.2">
      <c r="A634" s="103" t="s">
        <v>234</v>
      </c>
      <c r="B634" s="68"/>
      <c r="C634" s="106" t="s">
        <v>235</v>
      </c>
      <c r="D634" s="94"/>
      <c r="E634" s="21"/>
    </row>
    <row r="635" spans="1:5" ht="24" x14ac:dyDescent="0.2">
      <c r="A635" s="33" t="s">
        <v>50</v>
      </c>
      <c r="B635" s="41"/>
      <c r="C635" s="28"/>
      <c r="D635" s="43">
        <v>600</v>
      </c>
      <c r="E635" s="21">
        <v>164180</v>
      </c>
    </row>
    <row r="636" spans="1:5" ht="24" x14ac:dyDescent="0.2">
      <c r="A636" s="101" t="s">
        <v>236</v>
      </c>
      <c r="B636" s="68"/>
      <c r="C636" s="102" t="s">
        <v>237</v>
      </c>
      <c r="D636" s="94"/>
      <c r="E636" s="21"/>
    </row>
    <row r="637" spans="1:5" x14ac:dyDescent="0.2">
      <c r="A637" s="103" t="s">
        <v>234</v>
      </c>
      <c r="B637" s="68"/>
      <c r="C637" s="106" t="s">
        <v>238</v>
      </c>
      <c r="D637" s="94"/>
      <c r="E637" s="21"/>
    </row>
    <row r="638" spans="1:5" ht="24" x14ac:dyDescent="0.2">
      <c r="A638" s="33" t="s">
        <v>50</v>
      </c>
      <c r="B638" s="41"/>
      <c r="C638" s="28"/>
      <c r="D638" s="43">
        <v>600</v>
      </c>
      <c r="E638" s="21">
        <v>248110</v>
      </c>
    </row>
    <row r="639" spans="1:5" x14ac:dyDescent="0.2">
      <c r="A639" s="101" t="s">
        <v>239</v>
      </c>
      <c r="B639" s="68"/>
      <c r="C639" s="102" t="s">
        <v>240</v>
      </c>
      <c r="D639" s="94"/>
      <c r="E639" s="21"/>
    </row>
    <row r="640" spans="1:5" x14ac:dyDescent="0.2">
      <c r="A640" s="103" t="s">
        <v>234</v>
      </c>
      <c r="B640" s="68"/>
      <c r="C640" s="106" t="s">
        <v>241</v>
      </c>
      <c r="D640" s="94"/>
      <c r="E640" s="21"/>
    </row>
    <row r="641" spans="1:5" ht="24" x14ac:dyDescent="0.2">
      <c r="A641" s="33" t="s">
        <v>50</v>
      </c>
      <c r="B641" s="41"/>
      <c r="C641" s="24"/>
      <c r="D641" s="43">
        <v>600</v>
      </c>
      <c r="E641" s="21">
        <v>34600</v>
      </c>
    </row>
    <row r="642" spans="1:5" ht="36" x14ac:dyDescent="0.2">
      <c r="A642" s="22" t="s">
        <v>553</v>
      </c>
      <c r="B642" s="41"/>
      <c r="C642" s="24" t="s">
        <v>552</v>
      </c>
      <c r="D642" s="43"/>
      <c r="E642" s="21"/>
    </row>
    <row r="643" spans="1:5" ht="24" x14ac:dyDescent="0.2">
      <c r="A643" s="33" t="s">
        <v>50</v>
      </c>
      <c r="B643" s="41"/>
      <c r="C643" s="24"/>
      <c r="D643" s="43">
        <v>600</v>
      </c>
      <c r="E643" s="21">
        <v>146539</v>
      </c>
    </row>
    <row r="644" spans="1:5" ht="27" customHeight="1" x14ac:dyDescent="0.2">
      <c r="A644" s="126" t="s">
        <v>468</v>
      </c>
      <c r="B644" s="26"/>
      <c r="C644" s="18" t="s">
        <v>243</v>
      </c>
      <c r="D644" s="47"/>
      <c r="E644" s="20">
        <f>SUM(E647:E678)</f>
        <v>40074462.02023001</v>
      </c>
    </row>
    <row r="645" spans="1:5" ht="15" x14ac:dyDescent="0.25">
      <c r="A645" s="101" t="s">
        <v>244</v>
      </c>
      <c r="B645" s="42"/>
      <c r="C645" s="102" t="s">
        <v>245</v>
      </c>
      <c r="D645" s="91"/>
      <c r="E645" s="99"/>
    </row>
    <row r="646" spans="1:5" ht="15" x14ac:dyDescent="0.25">
      <c r="A646" s="103" t="s">
        <v>246</v>
      </c>
      <c r="B646" s="42"/>
      <c r="C646" s="106" t="s">
        <v>247</v>
      </c>
      <c r="D646" s="91"/>
      <c r="E646" s="99"/>
    </row>
    <row r="647" spans="1:5" ht="24" x14ac:dyDescent="0.2">
      <c r="A647" s="31" t="s">
        <v>28</v>
      </c>
      <c r="B647" s="41"/>
      <c r="C647" s="106"/>
      <c r="D647" s="43">
        <v>200</v>
      </c>
      <c r="E647" s="127">
        <v>159754</v>
      </c>
    </row>
    <row r="648" spans="1:5" ht="24" x14ac:dyDescent="0.2">
      <c r="A648" s="33" t="s">
        <v>50</v>
      </c>
      <c r="B648" s="41"/>
      <c r="C648" s="106"/>
      <c r="D648" s="43">
        <v>600</v>
      </c>
      <c r="E648" s="127">
        <v>1264440.24</v>
      </c>
    </row>
    <row r="649" spans="1:5" ht="24" x14ac:dyDescent="0.2">
      <c r="A649" s="101" t="s">
        <v>248</v>
      </c>
      <c r="B649" s="42"/>
      <c r="C649" s="102" t="s">
        <v>249</v>
      </c>
      <c r="D649" s="91"/>
      <c r="E649" s="127"/>
    </row>
    <row r="650" spans="1:5" ht="24.75" customHeight="1" x14ac:dyDescent="0.2">
      <c r="A650" s="103" t="s">
        <v>250</v>
      </c>
      <c r="B650" s="42"/>
      <c r="C650" s="106" t="s">
        <v>251</v>
      </c>
      <c r="D650" s="91"/>
      <c r="E650" s="127"/>
    </row>
    <row r="651" spans="1:5" ht="27" customHeight="1" x14ac:dyDescent="0.2">
      <c r="A651" s="33" t="s">
        <v>424</v>
      </c>
      <c r="B651" s="41"/>
      <c r="C651" s="106"/>
      <c r="D651" s="43">
        <v>600</v>
      </c>
      <c r="E651" s="21">
        <v>9358603.0999999996</v>
      </c>
    </row>
    <row r="652" spans="1:5" ht="16.5" customHeight="1" x14ac:dyDescent="0.2">
      <c r="A652" s="103" t="s">
        <v>246</v>
      </c>
      <c r="B652" s="42"/>
      <c r="C652" s="106" t="s">
        <v>252</v>
      </c>
      <c r="D652" s="91"/>
      <c r="E652" s="127"/>
    </row>
    <row r="653" spans="1:5" ht="24" x14ac:dyDescent="0.2">
      <c r="A653" s="33" t="s">
        <v>424</v>
      </c>
      <c r="B653" s="41"/>
      <c r="C653" s="106"/>
      <c r="D653" s="43">
        <v>600</v>
      </c>
      <c r="E653" s="127">
        <v>396246.05</v>
      </c>
    </row>
    <row r="654" spans="1:5" x14ac:dyDescent="0.2">
      <c r="A654" s="101" t="s">
        <v>253</v>
      </c>
      <c r="B654" s="42"/>
      <c r="C654" s="102" t="s">
        <v>254</v>
      </c>
      <c r="D654" s="91"/>
      <c r="E654" s="147"/>
    </row>
    <row r="655" spans="1:5" ht="36.75" x14ac:dyDescent="0.25">
      <c r="A655" s="103" t="s">
        <v>255</v>
      </c>
      <c r="B655" s="42"/>
      <c r="C655" s="106" t="s">
        <v>256</v>
      </c>
      <c r="D655" s="91"/>
      <c r="E655" s="99"/>
    </row>
    <row r="656" spans="1:5" ht="24" x14ac:dyDescent="0.2">
      <c r="A656" s="33" t="s">
        <v>424</v>
      </c>
      <c r="B656" s="41"/>
      <c r="C656" s="106"/>
      <c r="D656" s="43">
        <v>600</v>
      </c>
      <c r="E656" s="21">
        <v>13260801.630000001</v>
      </c>
    </row>
    <row r="657" spans="1:5" ht="15" x14ac:dyDescent="0.25">
      <c r="A657" s="103" t="s">
        <v>246</v>
      </c>
      <c r="B657" s="42"/>
      <c r="C657" s="106" t="s">
        <v>257</v>
      </c>
      <c r="D657" s="91"/>
      <c r="E657" s="99"/>
    </row>
    <row r="658" spans="1:5" ht="24" x14ac:dyDescent="0.2">
      <c r="A658" s="33" t="s">
        <v>424</v>
      </c>
      <c r="B658" s="41"/>
      <c r="C658" s="106"/>
      <c r="D658" s="43">
        <v>600</v>
      </c>
      <c r="E658" s="127">
        <v>274071</v>
      </c>
    </row>
    <row r="659" spans="1:5" ht="15" x14ac:dyDescent="0.25">
      <c r="A659" s="101" t="s">
        <v>258</v>
      </c>
      <c r="B659" s="42"/>
      <c r="C659" s="102" t="s">
        <v>259</v>
      </c>
      <c r="D659" s="91"/>
      <c r="E659" s="148"/>
    </row>
    <row r="660" spans="1:5" ht="24.75" x14ac:dyDescent="0.25">
      <c r="A660" s="103" t="s">
        <v>260</v>
      </c>
      <c r="B660" s="42"/>
      <c r="C660" s="113" t="s">
        <v>261</v>
      </c>
      <c r="D660" s="91"/>
      <c r="E660" s="148"/>
    </row>
    <row r="661" spans="1:5" ht="24" x14ac:dyDescent="0.2">
      <c r="A661" s="33" t="s">
        <v>424</v>
      </c>
      <c r="B661" s="42"/>
      <c r="C661" s="113"/>
      <c r="D661" s="43">
        <v>600</v>
      </c>
      <c r="E661" s="127">
        <v>4864289.96</v>
      </c>
    </row>
    <row r="662" spans="1:5" ht="18.75" customHeight="1" x14ac:dyDescent="0.2">
      <c r="A662" s="103" t="s">
        <v>246</v>
      </c>
      <c r="B662" s="41"/>
      <c r="C662" s="106" t="s">
        <v>262</v>
      </c>
      <c r="D662" s="43"/>
      <c r="E662" s="127"/>
    </row>
    <row r="663" spans="1:5" ht="24" x14ac:dyDescent="0.2">
      <c r="A663" s="33" t="s">
        <v>424</v>
      </c>
      <c r="B663" s="41"/>
      <c r="C663" s="106"/>
      <c r="D663" s="43">
        <v>600</v>
      </c>
      <c r="E663" s="127">
        <v>502699.77</v>
      </c>
    </row>
    <row r="664" spans="1:5" ht="24" x14ac:dyDescent="0.2">
      <c r="A664" s="101" t="s">
        <v>263</v>
      </c>
      <c r="B664" s="42"/>
      <c r="C664" s="102" t="s">
        <v>264</v>
      </c>
      <c r="D664" s="91"/>
      <c r="E664" s="127"/>
    </row>
    <row r="665" spans="1:5" ht="16.5" customHeight="1" x14ac:dyDescent="0.2">
      <c r="A665" s="103" t="s">
        <v>453</v>
      </c>
      <c r="B665" s="41"/>
      <c r="C665" s="106" t="s">
        <v>265</v>
      </c>
      <c r="D665" s="43"/>
      <c r="E665" s="127"/>
    </row>
    <row r="666" spans="1:5" ht="24" x14ac:dyDescent="0.2">
      <c r="A666" s="31" t="s">
        <v>28</v>
      </c>
      <c r="B666" s="41"/>
      <c r="C666" s="106"/>
      <c r="D666" s="43">
        <v>200</v>
      </c>
      <c r="E666" s="127">
        <v>626975</v>
      </c>
    </row>
    <row r="667" spans="1:5" ht="24" x14ac:dyDescent="0.2">
      <c r="A667" s="33" t="s">
        <v>421</v>
      </c>
      <c r="B667" s="41"/>
      <c r="C667" s="106"/>
      <c r="D667" s="43">
        <v>600</v>
      </c>
      <c r="E667" s="127">
        <v>1403783.2302300001</v>
      </c>
    </row>
    <row r="668" spans="1:5" ht="40.5" customHeight="1" x14ac:dyDescent="0.2">
      <c r="A668" s="22" t="s">
        <v>514</v>
      </c>
      <c r="B668" s="41"/>
      <c r="C668" s="102" t="s">
        <v>515</v>
      </c>
      <c r="D668" s="43"/>
      <c r="E668" s="127"/>
    </row>
    <row r="669" spans="1:5" ht="18" customHeight="1" x14ac:dyDescent="0.2">
      <c r="A669" s="103" t="s">
        <v>246</v>
      </c>
      <c r="B669" s="41"/>
      <c r="C669" s="106" t="s">
        <v>516</v>
      </c>
      <c r="D669" s="43"/>
      <c r="E669" s="127"/>
    </row>
    <row r="670" spans="1:5" ht="28.5" customHeight="1" x14ac:dyDescent="0.2">
      <c r="A670" s="33" t="s">
        <v>50</v>
      </c>
      <c r="B670" s="41"/>
      <c r="C670" s="106"/>
      <c r="D670" s="43">
        <v>600</v>
      </c>
      <c r="E670" s="127">
        <v>64500</v>
      </c>
    </row>
    <row r="671" spans="1:5" ht="18" customHeight="1" x14ac:dyDescent="0.2">
      <c r="A671" s="22" t="s">
        <v>566</v>
      </c>
      <c r="B671" s="26"/>
      <c r="C671" s="102" t="s">
        <v>577</v>
      </c>
      <c r="D671" s="43"/>
      <c r="E671" s="127"/>
    </row>
    <row r="672" spans="1:5" ht="28.5" customHeight="1" x14ac:dyDescent="0.2">
      <c r="A672" s="33" t="s">
        <v>50</v>
      </c>
      <c r="B672" s="26"/>
      <c r="C672" s="106"/>
      <c r="D672" s="43">
        <v>600</v>
      </c>
      <c r="E672" s="127">
        <v>32788.949999999997</v>
      </c>
    </row>
    <row r="673" spans="1:5" ht="24" x14ac:dyDescent="0.2">
      <c r="A673" s="29" t="s">
        <v>492</v>
      </c>
      <c r="B673" s="3"/>
      <c r="C673" s="102" t="s">
        <v>493</v>
      </c>
      <c r="D673" s="127"/>
      <c r="E673" s="127"/>
    </row>
    <row r="674" spans="1:5" ht="24" x14ac:dyDescent="0.2">
      <c r="A674" s="33" t="s">
        <v>50</v>
      </c>
      <c r="B674" s="106"/>
      <c r="C674" s="3"/>
      <c r="D674" s="25">
        <v>600</v>
      </c>
      <c r="E674" s="127">
        <v>6585151</v>
      </c>
    </row>
    <row r="675" spans="1:5" ht="36" x14ac:dyDescent="0.2">
      <c r="A675" s="22" t="s">
        <v>474</v>
      </c>
      <c r="B675" s="3"/>
      <c r="C675" s="102" t="s">
        <v>475</v>
      </c>
      <c r="D675" s="127"/>
      <c r="E675" s="25"/>
    </row>
    <row r="676" spans="1:5" ht="24" x14ac:dyDescent="0.2">
      <c r="A676" s="33" t="s">
        <v>50</v>
      </c>
      <c r="B676" s="106"/>
      <c r="C676" s="16"/>
      <c r="D676" s="25">
        <v>600</v>
      </c>
      <c r="E676" s="127">
        <v>519040</v>
      </c>
    </row>
    <row r="677" spans="1:5" ht="38.25" customHeight="1" x14ac:dyDescent="0.2">
      <c r="A677" s="29" t="s">
        <v>502</v>
      </c>
      <c r="B677" s="106"/>
      <c r="C677" s="153" t="s">
        <v>504</v>
      </c>
      <c r="D677" s="47"/>
      <c r="E677" s="127"/>
    </row>
    <row r="678" spans="1:5" ht="24" x14ac:dyDescent="0.2">
      <c r="A678" s="33" t="s">
        <v>50</v>
      </c>
      <c r="B678" s="106"/>
      <c r="C678" s="16"/>
      <c r="D678" s="47">
        <v>600</v>
      </c>
      <c r="E678" s="127">
        <v>761318.09</v>
      </c>
    </row>
    <row r="679" spans="1:5" ht="27.75" customHeight="1" x14ac:dyDescent="0.2">
      <c r="A679" s="126" t="s">
        <v>268</v>
      </c>
      <c r="B679" s="26"/>
      <c r="C679" s="18" t="s">
        <v>269</v>
      </c>
      <c r="D679" s="47"/>
      <c r="E679" s="20">
        <f>SUM(E680:E690)</f>
        <v>23996124.920000002</v>
      </c>
    </row>
    <row r="680" spans="1:5" ht="15" x14ac:dyDescent="0.25">
      <c r="A680" s="22" t="s">
        <v>270</v>
      </c>
      <c r="B680" s="41"/>
      <c r="C680" s="52" t="s">
        <v>271</v>
      </c>
      <c r="D680" s="43"/>
      <c r="E680" s="99"/>
    </row>
    <row r="681" spans="1:5" ht="15" x14ac:dyDescent="0.25">
      <c r="A681" s="33" t="s">
        <v>274</v>
      </c>
      <c r="B681" s="41"/>
      <c r="C681" s="69" t="s">
        <v>472</v>
      </c>
      <c r="D681" s="43"/>
      <c r="E681" s="148"/>
    </row>
    <row r="682" spans="1:5" ht="24" x14ac:dyDescent="0.2">
      <c r="A682" s="33" t="s">
        <v>421</v>
      </c>
      <c r="B682" s="41"/>
      <c r="C682" s="70"/>
      <c r="D682" s="43">
        <v>600</v>
      </c>
      <c r="E682" s="127">
        <v>1625050</v>
      </c>
    </row>
    <row r="683" spans="1:5" ht="24" x14ac:dyDescent="0.2">
      <c r="A683" s="101" t="s">
        <v>272</v>
      </c>
      <c r="B683" s="41"/>
      <c r="C683" s="72" t="s">
        <v>273</v>
      </c>
      <c r="D683" s="43"/>
      <c r="E683" s="127"/>
    </row>
    <row r="684" spans="1:5" ht="18" customHeight="1" x14ac:dyDescent="0.2">
      <c r="A684" s="103" t="s">
        <v>274</v>
      </c>
      <c r="B684" s="41"/>
      <c r="C684" s="71" t="s">
        <v>275</v>
      </c>
      <c r="D684" s="43"/>
      <c r="E684" s="127"/>
    </row>
    <row r="685" spans="1:5" ht="24" x14ac:dyDescent="0.2">
      <c r="A685" s="31" t="s">
        <v>28</v>
      </c>
      <c r="B685" s="41"/>
      <c r="C685" s="69"/>
      <c r="D685" s="43">
        <v>200</v>
      </c>
      <c r="E685" s="127">
        <v>236100</v>
      </c>
    </row>
    <row r="686" spans="1:5" ht="24" x14ac:dyDescent="0.2">
      <c r="A686" s="22" t="s">
        <v>435</v>
      </c>
      <c r="B686" s="41"/>
      <c r="C686" s="102" t="s">
        <v>276</v>
      </c>
      <c r="D686" s="43"/>
      <c r="E686" s="127"/>
    </row>
    <row r="687" spans="1:5" ht="24" x14ac:dyDescent="0.2">
      <c r="A687" s="33" t="s">
        <v>421</v>
      </c>
      <c r="B687" s="41"/>
      <c r="C687" s="125"/>
      <c r="D687" s="43">
        <v>600</v>
      </c>
      <c r="E687" s="127">
        <v>21811552.32</v>
      </c>
    </row>
    <row r="688" spans="1:5" ht="36" x14ac:dyDescent="0.2">
      <c r="A688" s="101" t="s">
        <v>277</v>
      </c>
      <c r="B688" s="41"/>
      <c r="C688" s="72" t="s">
        <v>278</v>
      </c>
      <c r="D688" s="43"/>
      <c r="E688" s="127"/>
    </row>
    <row r="689" spans="1:5" ht="15" customHeight="1" x14ac:dyDescent="0.2">
      <c r="A689" s="103" t="s">
        <v>274</v>
      </c>
      <c r="B689" s="41"/>
      <c r="C689" s="71" t="s">
        <v>279</v>
      </c>
      <c r="D689" s="43"/>
      <c r="E689" s="127"/>
    </row>
    <row r="690" spans="1:5" ht="24" x14ac:dyDescent="0.2">
      <c r="A690" s="33" t="s">
        <v>421</v>
      </c>
      <c r="B690" s="41"/>
      <c r="C690" s="69"/>
      <c r="D690" s="43">
        <v>600</v>
      </c>
      <c r="E690" s="127">
        <v>323422.59999999998</v>
      </c>
    </row>
    <row r="691" spans="1:5" ht="51" x14ac:dyDescent="0.2">
      <c r="A691" s="45" t="s">
        <v>335</v>
      </c>
      <c r="B691" s="26"/>
      <c r="C691" s="18" t="s">
        <v>336</v>
      </c>
      <c r="D691" s="47"/>
      <c r="E691" s="20">
        <f>E692</f>
        <v>108000</v>
      </c>
    </row>
    <row r="692" spans="1:5" ht="36" x14ac:dyDescent="0.2">
      <c r="A692" s="126" t="s">
        <v>337</v>
      </c>
      <c r="B692" s="26"/>
      <c r="C692" s="18" t="s">
        <v>338</v>
      </c>
      <c r="D692" s="47"/>
      <c r="E692" s="20">
        <f>SUM(E693:E694)</f>
        <v>108000</v>
      </c>
    </row>
    <row r="693" spans="1:5" x14ac:dyDescent="0.2">
      <c r="A693" s="101" t="s">
        <v>339</v>
      </c>
      <c r="B693" s="26"/>
      <c r="C693" s="102" t="s">
        <v>340</v>
      </c>
      <c r="D693" s="47"/>
      <c r="E693" s="21"/>
    </row>
    <row r="694" spans="1:5" ht="27" customHeight="1" x14ac:dyDescent="0.2">
      <c r="A694" s="33" t="s">
        <v>50</v>
      </c>
      <c r="B694" s="26"/>
      <c r="C694" s="28"/>
      <c r="D694" s="47">
        <v>600</v>
      </c>
      <c r="E694" s="21">
        <v>108000</v>
      </c>
    </row>
    <row r="695" spans="1:5" ht="42" customHeight="1" x14ac:dyDescent="0.2">
      <c r="A695" s="56" t="s">
        <v>441</v>
      </c>
      <c r="B695" s="23"/>
      <c r="C695" s="18" t="s">
        <v>354</v>
      </c>
      <c r="D695" s="47"/>
      <c r="E695" s="20">
        <f>E697+E698+E700+E702</f>
        <v>5865805.4500000002</v>
      </c>
    </row>
    <row r="696" spans="1:5" ht="24" x14ac:dyDescent="0.2">
      <c r="A696" s="101" t="s">
        <v>355</v>
      </c>
      <c r="B696" s="19"/>
      <c r="C696" s="102" t="s">
        <v>356</v>
      </c>
      <c r="D696" s="51"/>
      <c r="E696" s="21"/>
    </row>
    <row r="697" spans="1:5" ht="24" x14ac:dyDescent="0.2">
      <c r="A697" s="31" t="s">
        <v>28</v>
      </c>
      <c r="B697" s="26"/>
      <c r="C697" s="57"/>
      <c r="D697" s="47">
        <v>200</v>
      </c>
      <c r="E697" s="21">
        <v>377589.7</v>
      </c>
    </row>
    <row r="698" spans="1:5" ht="16.5" customHeight="1" x14ac:dyDescent="0.2">
      <c r="A698" s="31" t="s">
        <v>29</v>
      </c>
      <c r="B698" s="26"/>
      <c r="C698" s="24"/>
      <c r="D698" s="47">
        <v>800</v>
      </c>
      <c r="E698" s="128">
        <v>13459.75</v>
      </c>
    </row>
    <row r="699" spans="1:5" ht="18" customHeight="1" x14ac:dyDescent="0.2">
      <c r="A699" s="79" t="s">
        <v>360</v>
      </c>
      <c r="B699" s="26"/>
      <c r="C699" s="114" t="s">
        <v>361</v>
      </c>
      <c r="D699" s="47"/>
      <c r="E699" s="21"/>
    </row>
    <row r="700" spans="1:5" ht="51" customHeight="1" x14ac:dyDescent="0.2">
      <c r="A700" s="33" t="s">
        <v>27</v>
      </c>
      <c r="B700" s="26"/>
      <c r="C700" s="24"/>
      <c r="D700" s="47">
        <v>100</v>
      </c>
      <c r="E700" s="128">
        <v>4762067.8</v>
      </c>
    </row>
    <row r="701" spans="1:5" ht="54" customHeight="1" x14ac:dyDescent="0.2">
      <c r="A701" s="79" t="s">
        <v>367</v>
      </c>
      <c r="B701" s="26"/>
      <c r="C701" s="24" t="s">
        <v>368</v>
      </c>
      <c r="D701" s="47"/>
      <c r="E701" s="21"/>
    </row>
    <row r="702" spans="1:5" ht="48" x14ac:dyDescent="0.2">
      <c r="A702" s="33" t="s">
        <v>366</v>
      </c>
      <c r="B702" s="26"/>
      <c r="C702" s="39"/>
      <c r="D702" s="47">
        <v>100</v>
      </c>
      <c r="E702" s="128">
        <v>712688.2</v>
      </c>
    </row>
    <row r="703" spans="1:5" x14ac:dyDescent="0.2">
      <c r="A703" s="45" t="s">
        <v>371</v>
      </c>
      <c r="B703" s="26"/>
      <c r="C703" s="39"/>
      <c r="D703" s="47"/>
      <c r="E703" s="128"/>
    </row>
    <row r="704" spans="1:5" ht="17.25" customHeight="1" x14ac:dyDescent="0.25">
      <c r="A704" s="79" t="s">
        <v>413</v>
      </c>
      <c r="B704" s="28"/>
      <c r="C704" s="84" t="s">
        <v>420</v>
      </c>
      <c r="D704" s="92"/>
      <c r="E704" s="83"/>
    </row>
    <row r="705" spans="1:5" ht="48" x14ac:dyDescent="0.2">
      <c r="A705" s="33" t="s">
        <v>366</v>
      </c>
      <c r="B705" s="28"/>
      <c r="C705" s="54"/>
      <c r="D705" s="92">
        <v>100</v>
      </c>
      <c r="E705" s="21">
        <v>3202926.93</v>
      </c>
    </row>
    <row r="706" spans="1:5" ht="24" x14ac:dyDescent="0.2">
      <c r="A706" s="31" t="s">
        <v>28</v>
      </c>
      <c r="B706" s="28"/>
      <c r="C706" s="54"/>
      <c r="D706" s="92">
        <v>200</v>
      </c>
      <c r="E706" s="127">
        <v>278400</v>
      </c>
    </row>
    <row r="707" spans="1:5" ht="17.25" customHeight="1" x14ac:dyDescent="0.2">
      <c r="A707" s="31" t="s">
        <v>29</v>
      </c>
      <c r="B707" s="144"/>
      <c r="C707" s="13"/>
      <c r="D707" s="54">
        <v>800</v>
      </c>
      <c r="E707" s="21">
        <v>1600</v>
      </c>
    </row>
    <row r="708" spans="1:5" ht="25.5" x14ac:dyDescent="0.2">
      <c r="A708" s="145" t="s">
        <v>454</v>
      </c>
      <c r="B708" s="85" t="s">
        <v>357</v>
      </c>
      <c r="C708" s="28"/>
      <c r="D708" s="25"/>
      <c r="E708" s="20">
        <f>E709+E722</f>
        <v>21554123.350000001</v>
      </c>
    </row>
    <row r="709" spans="1:5" ht="36" x14ac:dyDescent="0.2">
      <c r="A709" s="56" t="s">
        <v>441</v>
      </c>
      <c r="B709" s="23"/>
      <c r="C709" s="18" t="s">
        <v>354</v>
      </c>
      <c r="D709" s="47"/>
      <c r="E709" s="20">
        <f>SUM(E711:E719)</f>
        <v>12648189.220000001</v>
      </c>
    </row>
    <row r="710" spans="1:5" ht="24" x14ac:dyDescent="0.2">
      <c r="A710" s="101" t="s">
        <v>355</v>
      </c>
      <c r="B710" s="19"/>
      <c r="C710" s="102" t="s">
        <v>356</v>
      </c>
      <c r="D710" s="51"/>
      <c r="E710" s="21"/>
    </row>
    <row r="711" spans="1:5" ht="24" x14ac:dyDescent="0.2">
      <c r="A711" s="31" t="s">
        <v>28</v>
      </c>
      <c r="B711" s="26"/>
      <c r="C711" s="57"/>
      <c r="D711" s="47">
        <v>200</v>
      </c>
      <c r="E711" s="21">
        <v>1611800</v>
      </c>
    </row>
    <row r="712" spans="1:5" ht="17.25" customHeight="1" x14ac:dyDescent="0.2">
      <c r="A712" s="31" t="s">
        <v>29</v>
      </c>
      <c r="B712" s="26"/>
      <c r="C712" s="24"/>
      <c r="D712" s="47">
        <v>800</v>
      </c>
      <c r="E712" s="128">
        <v>22730</v>
      </c>
    </row>
    <row r="713" spans="1:5" ht="15" customHeight="1" x14ac:dyDescent="0.2">
      <c r="A713" s="79" t="s">
        <v>360</v>
      </c>
      <c r="B713" s="26"/>
      <c r="C713" s="114" t="s">
        <v>361</v>
      </c>
      <c r="D713" s="47"/>
      <c r="E713" s="21"/>
    </row>
    <row r="714" spans="1:5" ht="51.75" customHeight="1" x14ac:dyDescent="0.2">
      <c r="A714" s="33" t="s">
        <v>27</v>
      </c>
      <c r="B714" s="26"/>
      <c r="C714" s="24"/>
      <c r="D714" s="47">
        <v>100</v>
      </c>
      <c r="E714" s="128">
        <v>10677129.220000001</v>
      </c>
    </row>
    <row r="715" spans="1:5" ht="19.5" customHeight="1" x14ac:dyDescent="0.2">
      <c r="A715" s="31" t="s">
        <v>29</v>
      </c>
      <c r="B715" s="26"/>
      <c r="C715" s="24"/>
      <c r="D715" s="47">
        <v>800</v>
      </c>
      <c r="E715" s="128">
        <v>65000</v>
      </c>
    </row>
    <row r="716" spans="1:5" ht="36" x14ac:dyDescent="0.2">
      <c r="A716" s="22" t="s">
        <v>555</v>
      </c>
      <c r="B716" s="26"/>
      <c r="C716" s="24" t="s">
        <v>554</v>
      </c>
      <c r="D716" s="47"/>
      <c r="E716" s="128"/>
    </row>
    <row r="717" spans="1:5" ht="24" x14ac:dyDescent="0.2">
      <c r="A717" s="31" t="s">
        <v>28</v>
      </c>
      <c r="B717" s="26"/>
      <c r="C717" s="57"/>
      <c r="D717" s="47">
        <v>200</v>
      </c>
      <c r="E717" s="128">
        <v>13577</v>
      </c>
    </row>
    <row r="718" spans="1:5" ht="24" x14ac:dyDescent="0.2">
      <c r="A718" s="22" t="s">
        <v>557</v>
      </c>
      <c r="B718" s="26"/>
      <c r="C718" s="24" t="s">
        <v>556</v>
      </c>
      <c r="D718" s="47"/>
      <c r="E718" s="128"/>
    </row>
    <row r="719" spans="1:5" ht="24" x14ac:dyDescent="0.2">
      <c r="A719" s="31" t="s">
        <v>28</v>
      </c>
      <c r="B719" s="26"/>
      <c r="C719" s="57"/>
      <c r="D719" s="47">
        <v>200</v>
      </c>
      <c r="E719" s="128">
        <v>257953</v>
      </c>
    </row>
    <row r="720" spans="1:5" ht="15.75" customHeight="1" x14ac:dyDescent="0.2">
      <c r="A720" s="77" t="s">
        <v>371</v>
      </c>
      <c r="B720" s="36"/>
      <c r="C720" s="10"/>
      <c r="D720" s="90"/>
      <c r="E720" s="78"/>
    </row>
    <row r="721" spans="1:5" ht="22.5" customHeight="1" x14ac:dyDescent="0.25">
      <c r="A721" s="79" t="s">
        <v>390</v>
      </c>
      <c r="B721" s="19"/>
      <c r="C721" s="80" t="s">
        <v>391</v>
      </c>
      <c r="D721" s="51"/>
      <c r="E721" s="83"/>
    </row>
    <row r="722" spans="1:5" ht="17.25" customHeight="1" x14ac:dyDescent="0.2">
      <c r="A722" s="74" t="s">
        <v>392</v>
      </c>
      <c r="B722" s="26"/>
      <c r="C722" s="28"/>
      <c r="D722" s="47">
        <v>730</v>
      </c>
      <c r="E722" s="21">
        <v>8905934.1300000008</v>
      </c>
    </row>
    <row r="723" spans="1:5" ht="21" customHeight="1" x14ac:dyDescent="0.2">
      <c r="A723" s="60" t="s">
        <v>455</v>
      </c>
      <c r="B723" s="61"/>
      <c r="C723" s="18"/>
      <c r="D723" s="146"/>
      <c r="E723" s="20">
        <f>E708+E550+E540+E530+E319+E295+E188+E9</f>
        <v>1592899991.0202301</v>
      </c>
    </row>
    <row r="724" spans="1:5" x14ac:dyDescent="0.2">
      <c r="E724" s="163"/>
    </row>
    <row r="725" spans="1:5" x14ac:dyDescent="0.2">
      <c r="E725" s="162"/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91" fitToWidth="0" fitToHeight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2018-12-24T08:37:48Z</cp:lastPrinted>
  <dcterms:created xsi:type="dcterms:W3CDTF">2017-10-19T06:26:59Z</dcterms:created>
  <dcterms:modified xsi:type="dcterms:W3CDTF">2018-12-24T08:41:18Z</dcterms:modified>
</cp:coreProperties>
</file>