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0" windowWidth="8580" windowHeight="5856" tabRatio="564"/>
  </bookViews>
  <sheets>
    <sheet name="Лист1" sheetId="2" r:id="rId1"/>
  </sheets>
  <calcPr calcId="114210"/>
</workbook>
</file>

<file path=xl/calcChain.xml><?xml version="1.0" encoding="utf-8"?>
<calcChain xmlns="http://schemas.openxmlformats.org/spreadsheetml/2006/main">
  <c r="F32" i="2"/>
  <c r="E15"/>
  <c r="L15"/>
  <c r="L32"/>
  <c r="F11"/>
  <c r="L35"/>
  <c r="L34"/>
  <c r="L31"/>
  <c r="L30"/>
  <c r="L27"/>
  <c r="L28"/>
  <c r="L26"/>
  <c r="L24"/>
  <c r="L16"/>
  <c r="L17"/>
  <c r="L18"/>
  <c r="L11"/>
  <c r="L12"/>
  <c r="L13"/>
  <c r="L10"/>
  <c r="L36"/>
  <c r="L14"/>
  <c r="L19"/>
  <c r="G36"/>
  <c r="F33"/>
  <c r="G38"/>
  <c r="L48"/>
  <c r="L45"/>
  <c r="L43"/>
  <c r="L41"/>
  <c r="L37"/>
  <c r="L38"/>
  <c r="H47"/>
  <c r="I47"/>
  <c r="J47"/>
  <c r="K47"/>
  <c r="H44"/>
  <c r="I44"/>
  <c r="J44"/>
  <c r="K44"/>
  <c r="H42"/>
  <c r="I42"/>
  <c r="J42"/>
  <c r="K42"/>
  <c r="H40"/>
  <c r="I40"/>
  <c r="J40"/>
  <c r="K40"/>
  <c r="H38"/>
  <c r="I38"/>
  <c r="J38"/>
  <c r="K38"/>
  <c r="H36"/>
  <c r="I36"/>
  <c r="J36"/>
  <c r="K36"/>
  <c r="G33"/>
  <c r="H33"/>
  <c r="I33"/>
  <c r="J33"/>
  <c r="K33"/>
  <c r="H29"/>
  <c r="I29"/>
  <c r="J29"/>
  <c r="K29"/>
  <c r="E25"/>
  <c r="F25"/>
  <c r="G25"/>
  <c r="H25"/>
  <c r="I25"/>
  <c r="J25"/>
  <c r="K25"/>
  <c r="E19"/>
  <c r="F19"/>
  <c r="G19"/>
  <c r="H19"/>
  <c r="I19"/>
  <c r="J19"/>
  <c r="K19"/>
  <c r="E14"/>
  <c r="F14"/>
  <c r="G14"/>
  <c r="H14"/>
  <c r="I14"/>
  <c r="J14"/>
  <c r="K14"/>
  <c r="K49"/>
  <c r="J49"/>
  <c r="L33"/>
  <c r="L50"/>
  <c r="K50"/>
  <c r="J50"/>
  <c r="L46"/>
  <c r="L49"/>
  <c r="L39"/>
  <c r="L29"/>
  <c r="H49"/>
  <c r="H50"/>
  <c r="G49"/>
  <c r="I49"/>
  <c r="I50"/>
  <c r="L23"/>
  <c r="L22"/>
  <c r="L21"/>
  <c r="L20"/>
  <c r="D33"/>
  <c r="L25"/>
  <c r="E49"/>
  <c r="F49"/>
  <c r="D49"/>
  <c r="G47"/>
  <c r="E47"/>
  <c r="F47"/>
  <c r="D47"/>
  <c r="E44"/>
  <c r="F44"/>
  <c r="G44"/>
  <c r="D44"/>
  <c r="E42"/>
  <c r="F42"/>
  <c r="G42"/>
  <c r="D42"/>
  <c r="E40"/>
  <c r="F40"/>
  <c r="G40"/>
  <c r="D40"/>
  <c r="E38"/>
  <c r="F38"/>
  <c r="D38"/>
  <c r="E36"/>
  <c r="F36"/>
  <c r="D36"/>
  <c r="E33"/>
  <c r="E29"/>
  <c r="F29"/>
  <c r="G29"/>
  <c r="D29"/>
  <c r="D25"/>
  <c r="D19"/>
  <c r="E50"/>
  <c r="F50"/>
  <c r="G50"/>
  <c r="D14"/>
  <c r="D50"/>
  <c r="L47"/>
  <c r="L44"/>
  <c r="L42"/>
  <c r="L40"/>
</calcChain>
</file>

<file path=xl/sharedStrings.xml><?xml version="1.0" encoding="utf-8"?>
<sst xmlns="http://schemas.openxmlformats.org/spreadsheetml/2006/main" count="83" uniqueCount="72">
  <si>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</si>
  <si>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</si>
  <si>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</si>
  <si>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</si>
  <si>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</si>
  <si>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</si>
  <si>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</si>
  <si>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</si>
  <si>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</si>
  <si>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</si>
  <si>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</si>
  <si>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</si>
  <si>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</si>
  <si>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</si>
  <si>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</si>
  <si>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</si>
  <si>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</si>
  <si>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</si>
  <si>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</si>
  <si>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</si>
  <si>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</si>
  <si>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</si>
  <si>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</si>
  <si>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</si>
  <si>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</si>
  <si>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</si>
  <si>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</si>
  <si>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</si>
  <si>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</si>
  <si>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</si>
  <si>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</si>
  <si>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</si>
  <si>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</si>
  <si>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</si>
  <si>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</si>
  <si>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</si>
  <si>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</si>
  <si>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</si>
  <si>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</si>
  <si>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</si>
  <si>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</si>
  <si>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</si>
  <si>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</si>
  <si>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</si>
  <si>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</si>
  <si>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</si>
  <si>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</si>
  <si>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</si>
  <si>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</si>
  <si>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</si>
  <si>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</si>
  <si>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</si>
  <si>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</si>
  <si>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</si>
  <si>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</si>
  <si>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</si>
  <si>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</si>
  <si>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</si>
  <si>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</si>
  <si>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</si>
  <si>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</si>
  <si>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</si>
  <si>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</si>
  <si>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</si>
  <si>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</si>
  <si>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</si>
  <si>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Управление муниципального контроля Администрации г. Переславля-Залесского</t>
  </si>
  <si>
    <t>управление финансов Администрации г. Переславля-Залесского</t>
  </si>
  <si>
    <t>Приложение 7</t>
  </si>
  <si>
    <t>ГЦП "Социальная поддержка населения г.Переславля-Залесского" на 2013-2015 годы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</si>
  <si>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</si>
  <si>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от 25.12.2014 № 156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</si>
</sst>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43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43" fontId="6" fillId="0" borderId="10" xfId="0" applyNumberFormat="1" applyFont="1" applyBorder="1" applyAlignment="1">
      <alignment horizontal="center" vertical="center"/>
    </xf>
    <xf numFmtId="43" fontId="4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3" fontId="4" fillId="0" borderId="6" xfId="0" applyNumberFormat="1" applyFont="1" applyBorder="1" applyAlignment="1">
      <alignment horizontal="center" vertical="center"/>
    </xf>
    <xf numFmtId="43" fontId="4" fillId="0" borderId="2" xfId="0" applyNumberFormat="1" applyFont="1" applyBorder="1" applyAlignment="1">
      <alignment horizontal="center" vertical="center"/>
    </xf>
    <xf numFmtId="43" fontId="4" fillId="0" borderId="1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3" fontId="4" fillId="0" borderId="2" xfId="0" applyNumberFormat="1" applyFont="1" applyBorder="1" applyAlignment="1">
      <alignment horizontal="center" vertical="center" wrapText="1"/>
    </xf>
    <xf numFmtId="43" fontId="4" fillId="0" borderId="6" xfId="0" applyNumberFormat="1" applyFont="1" applyBorder="1" applyAlignment="1">
      <alignment horizontal="center" vertical="center" wrapText="1"/>
    </xf>
    <xf numFmtId="43" fontId="4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3" fontId="4" fillId="0" borderId="3" xfId="0" applyNumberFormat="1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7" xfId="0" applyNumberFormat="1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center" vertical="center"/>
    </xf>
    <xf numFmtId="43" fontId="4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4" fillId="0" borderId="1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view="pageBreakPreview" zoomScaleNormal="100" zoomScaleSheetLayoutView="85" workbookViewId="0">
      <pane xSplit="2" ySplit="9" topLeftCell="E10" activePane="bottomRight" state="frozen"/>
      <selection pane="topRight" activeCell="C1" sqref="C1"/>
      <selection pane="bottomLeft" activeCell="A10" sqref="A10"/>
      <selection pane="bottomRight" activeCell="B39" sqref="B39"/>
    </sheetView>
  </sheetViews>
  <sheetFormatPr defaultRowHeight="13.8"/>
  <cols>
    <col min="1" max="1" width="5.6640625" style="1" customWidth="1"/>
    <col min="2" max="2" width="23.77734375" style="1" customWidth="1"/>
    <col min="3" max="3" width="43.33203125" style="1" customWidth="1"/>
    <col min="4" max="4" width="21.5546875" style="4" customWidth="1"/>
    <col min="5" max="5" width="22.44140625" style="1" customWidth="1"/>
    <col min="6" max="6" width="22.5546875" style="1" customWidth="1"/>
    <col min="7" max="7" width="21.44140625" style="1" customWidth="1"/>
    <col min="8" max="8" width="24.33203125" style="1" customWidth="1"/>
    <col min="9" max="10" width="20.33203125" style="1" customWidth="1"/>
    <col min="11" max="11" width="18.5546875" style="1" customWidth="1"/>
    <col min="12" max="12" width="21.88671875" style="1" customWidth="1"/>
    <col min="13" max="16384" width="8.88671875" style="1"/>
  </cols>
  <sheetData>
    <row r="1" spans="1:12">
      <c r="A1" s="25" t="s">
        <v>68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>
      <c r="A2" s="25" t="s">
        <v>53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>
      <c r="A3" s="25" t="s">
        <v>71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24" customHeight="1">
      <c r="A4" s="32" t="s">
        <v>56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4.4" customHeight="1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 t="s">
        <v>55</v>
      </c>
    </row>
    <row r="6" spans="1:12" ht="20.399999999999999" customHeight="1">
      <c r="A6" s="19" t="s">
        <v>0</v>
      </c>
      <c r="B6" s="19" t="s">
        <v>1</v>
      </c>
      <c r="C6" s="19" t="s">
        <v>2</v>
      </c>
      <c r="D6" s="26" t="s">
        <v>57</v>
      </c>
      <c r="E6" s="27"/>
      <c r="F6" s="27"/>
      <c r="G6" s="27"/>
      <c r="H6" s="27"/>
      <c r="I6" s="27"/>
      <c r="J6" s="27"/>
      <c r="K6" s="28"/>
      <c r="L6" s="22" t="s">
        <v>62</v>
      </c>
    </row>
    <row r="7" spans="1:12" ht="14.4" customHeight="1">
      <c r="A7" s="20"/>
      <c r="B7" s="20"/>
      <c r="C7" s="20"/>
      <c r="D7" s="29"/>
      <c r="E7" s="30"/>
      <c r="F7" s="30"/>
      <c r="G7" s="30"/>
      <c r="H7" s="30"/>
      <c r="I7" s="30"/>
      <c r="J7" s="30"/>
      <c r="K7" s="31"/>
      <c r="L7" s="23"/>
    </row>
    <row r="8" spans="1:12" ht="96" customHeight="1">
      <c r="A8" s="21"/>
      <c r="B8" s="21"/>
      <c r="C8" s="21"/>
      <c r="D8" s="7" t="s">
        <v>58</v>
      </c>
      <c r="E8" s="7" t="s">
        <v>59</v>
      </c>
      <c r="F8" s="7" t="s">
        <v>60</v>
      </c>
      <c r="G8" s="7" t="s">
        <v>61</v>
      </c>
      <c r="H8" s="7" t="s">
        <v>64</v>
      </c>
      <c r="I8" s="7" t="s">
        <v>65</v>
      </c>
      <c r="J8" s="7" t="s">
        <v>66</v>
      </c>
      <c r="K8" s="7" t="s">
        <v>67</v>
      </c>
      <c r="L8" s="24"/>
    </row>
    <row r="9" spans="1:12" ht="12.6" customHeight="1">
      <c r="A9" s="8">
        <v>1</v>
      </c>
      <c r="B9" s="8">
        <v>2</v>
      </c>
      <c r="C9" s="8">
        <v>3</v>
      </c>
      <c r="D9" s="9">
        <v>4</v>
      </c>
      <c r="E9" s="8">
        <v>5</v>
      </c>
      <c r="F9" s="9">
        <v>6</v>
      </c>
      <c r="G9" s="8">
        <v>7</v>
      </c>
      <c r="H9" s="9">
        <v>8</v>
      </c>
      <c r="I9" s="8">
        <v>9</v>
      </c>
      <c r="J9" s="9">
        <v>10</v>
      </c>
      <c r="K9" s="8">
        <v>11</v>
      </c>
      <c r="L9" s="9">
        <v>12</v>
      </c>
    </row>
    <row r="10" spans="1:12" ht="70.8" customHeight="1">
      <c r="A10" s="42" t="s">
        <v>3</v>
      </c>
      <c r="B10" s="43" t="s">
        <v>4</v>
      </c>
      <c r="C10" s="10" t="s">
        <v>5</v>
      </c>
      <c r="D10" s="11">
        <v>570893728.40999997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f>SUM(D10:K10)</f>
        <v>570893728.40999997</v>
      </c>
    </row>
    <row r="11" spans="1:12" ht="13.95" customHeight="1">
      <c r="A11" s="42"/>
      <c r="B11" s="43"/>
      <c r="C11" s="10" t="s">
        <v>6</v>
      </c>
      <c r="D11" s="11"/>
      <c r="E11" s="11"/>
      <c r="F11" s="11">
        <f>17000+10948786-550000</f>
        <v>10415786</v>
      </c>
      <c r="G11" s="11"/>
      <c r="H11" s="11"/>
      <c r="I11" s="11"/>
      <c r="J11" s="11"/>
      <c r="K11" s="11"/>
      <c r="L11" s="11">
        <f>SUM(D11:K11)</f>
        <v>10415786</v>
      </c>
    </row>
    <row r="12" spans="1:12" ht="49.2" customHeight="1">
      <c r="A12" s="42"/>
      <c r="B12" s="43"/>
      <c r="C12" s="10" t="s">
        <v>7</v>
      </c>
      <c r="D12" s="11">
        <v>253000</v>
      </c>
      <c r="E12" s="11">
        <v>0</v>
      </c>
      <c r="F12" s="11">
        <v>353000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f>SUM(D12:K12)</f>
        <v>606000</v>
      </c>
    </row>
    <row r="13" spans="1:12" ht="48.6" customHeight="1">
      <c r="A13" s="42"/>
      <c r="B13" s="43"/>
      <c r="C13" s="10" t="s">
        <v>8</v>
      </c>
      <c r="D13" s="11">
        <v>1500000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f>SUM(D13:K13)</f>
        <v>1500000</v>
      </c>
    </row>
    <row r="14" spans="1:12" ht="16.95" customHeight="1">
      <c r="A14" s="36" t="s">
        <v>9</v>
      </c>
      <c r="B14" s="37"/>
      <c r="C14" s="38"/>
      <c r="D14" s="12">
        <f>SUM(D10:D13)</f>
        <v>572646728.40999997</v>
      </c>
      <c r="E14" s="12">
        <f t="shared" ref="E14:K14" si="0">SUM(E10:E13)</f>
        <v>0</v>
      </c>
      <c r="F14" s="12">
        <f t="shared" si="0"/>
        <v>10768786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>SUM(L10:L13)</f>
        <v>583415514.40999997</v>
      </c>
    </row>
    <row r="15" spans="1:12" ht="46.8" customHeight="1">
      <c r="A15" s="42" t="s">
        <v>10</v>
      </c>
      <c r="B15" s="43" t="s">
        <v>11</v>
      </c>
      <c r="C15" s="10" t="s">
        <v>69</v>
      </c>
      <c r="D15" s="11">
        <v>218000</v>
      </c>
      <c r="E15" s="11">
        <f>211022403.67+10660</f>
        <v>211033063.66999999</v>
      </c>
      <c r="F15" s="11">
        <v>12000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f>SUM(D15:K15)</f>
        <v>211263063.66999999</v>
      </c>
    </row>
    <row r="16" spans="1:12" ht="49.8" customHeight="1">
      <c r="A16" s="42"/>
      <c r="B16" s="43"/>
      <c r="C16" s="10" t="s">
        <v>12</v>
      </c>
      <c r="D16" s="11">
        <v>66500</v>
      </c>
      <c r="E16" s="11">
        <v>694500</v>
      </c>
      <c r="F16" s="11">
        <v>81439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f>SUM(D16:K16)</f>
        <v>842439</v>
      </c>
    </row>
    <row r="17" spans="1:12" ht="53.4" customHeight="1">
      <c r="A17" s="42"/>
      <c r="B17" s="43"/>
      <c r="C17" s="10" t="s">
        <v>13</v>
      </c>
      <c r="D17" s="11">
        <v>7671778.2000000002</v>
      </c>
      <c r="E17" s="11">
        <v>0</v>
      </c>
      <c r="F17" s="11">
        <v>286221.8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f>SUM(D17:K17)</f>
        <v>7958000</v>
      </c>
    </row>
    <row r="18" spans="1:12" ht="15" customHeight="1">
      <c r="A18" s="42"/>
      <c r="B18" s="43"/>
      <c r="C18" s="10" t="s">
        <v>14</v>
      </c>
      <c r="D18" s="11">
        <v>138496</v>
      </c>
      <c r="E18" s="11">
        <v>490000</v>
      </c>
      <c r="F18" s="11">
        <v>1703707.3</v>
      </c>
      <c r="G18" s="11">
        <v>111433.18</v>
      </c>
      <c r="H18" s="11">
        <v>0</v>
      </c>
      <c r="I18" s="11">
        <v>0</v>
      </c>
      <c r="J18" s="11">
        <v>0</v>
      </c>
      <c r="K18" s="11">
        <v>0</v>
      </c>
      <c r="L18" s="11">
        <f>SUM(D18:K18)</f>
        <v>2443636.48</v>
      </c>
    </row>
    <row r="19" spans="1:12" ht="15.6" customHeight="1">
      <c r="A19" s="36" t="s">
        <v>9</v>
      </c>
      <c r="B19" s="37"/>
      <c r="C19" s="38"/>
      <c r="D19" s="12">
        <f>SUM(D15:D18)</f>
        <v>8094774.2000000002</v>
      </c>
      <c r="E19" s="12">
        <f t="shared" ref="E19:K19" si="1">SUM(E15:E18)</f>
        <v>212217563.66999999</v>
      </c>
      <c r="F19" s="12">
        <f t="shared" si="1"/>
        <v>2083368.1</v>
      </c>
      <c r="G19" s="12">
        <f t="shared" si="1"/>
        <v>111433.18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>SUM(L15:L18)</f>
        <v>222507139.14999998</v>
      </c>
    </row>
    <row r="20" spans="1:12" ht="72" customHeight="1">
      <c r="A20" s="19" t="s">
        <v>15</v>
      </c>
      <c r="B20" s="39" t="s">
        <v>16</v>
      </c>
      <c r="C20" s="10" t="s">
        <v>17</v>
      </c>
      <c r="D20" s="11">
        <v>0</v>
      </c>
      <c r="E20" s="11">
        <v>0</v>
      </c>
      <c r="F20" s="11">
        <v>0</v>
      </c>
      <c r="G20" s="11">
        <v>5432027.4800000004</v>
      </c>
      <c r="H20" s="11">
        <v>0</v>
      </c>
      <c r="I20" s="11">
        <v>0</v>
      </c>
      <c r="J20" s="11">
        <v>0</v>
      </c>
      <c r="K20" s="11">
        <v>0</v>
      </c>
      <c r="L20" s="11">
        <f>SUM(D20:I20)</f>
        <v>5432027.4800000004</v>
      </c>
    </row>
    <row r="21" spans="1:12" ht="90.6" customHeight="1">
      <c r="A21" s="20"/>
      <c r="B21" s="40"/>
      <c r="C21" s="10" t="s">
        <v>18</v>
      </c>
      <c r="D21" s="11">
        <v>0</v>
      </c>
      <c r="E21" s="11">
        <v>0</v>
      </c>
      <c r="F21" s="11">
        <v>0</v>
      </c>
      <c r="G21" s="11">
        <v>1635471.19</v>
      </c>
      <c r="H21" s="11">
        <v>0</v>
      </c>
      <c r="I21" s="11">
        <v>0</v>
      </c>
      <c r="J21" s="11">
        <v>0</v>
      </c>
      <c r="K21" s="11">
        <v>0</v>
      </c>
      <c r="L21" s="11">
        <f>SUM(D21:I21)</f>
        <v>1635471.19</v>
      </c>
    </row>
    <row r="22" spans="1:12" ht="101.4" customHeight="1">
      <c r="A22" s="20"/>
      <c r="B22" s="40"/>
      <c r="C22" s="13" t="s">
        <v>19</v>
      </c>
      <c r="D22" s="11">
        <v>0</v>
      </c>
      <c r="E22" s="11">
        <v>0</v>
      </c>
      <c r="F22" s="11">
        <v>0</v>
      </c>
      <c r="G22" s="11">
        <v>7107117</v>
      </c>
      <c r="H22" s="11">
        <v>0</v>
      </c>
      <c r="I22" s="11">
        <v>0</v>
      </c>
      <c r="J22" s="11">
        <v>0</v>
      </c>
      <c r="K22" s="11">
        <v>0</v>
      </c>
      <c r="L22" s="11">
        <f>SUM(D22:I22)</f>
        <v>7107117</v>
      </c>
    </row>
    <row r="23" spans="1:12" ht="76.8" customHeight="1">
      <c r="A23" s="20"/>
      <c r="B23" s="40"/>
      <c r="C23" s="10" t="s">
        <v>20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f>SUM(D23:I23)</f>
        <v>0</v>
      </c>
    </row>
    <row r="24" spans="1:12" ht="87.6" customHeight="1">
      <c r="A24" s="21"/>
      <c r="B24" s="41"/>
      <c r="C24" s="10" t="s">
        <v>21</v>
      </c>
      <c r="D24" s="11">
        <v>0</v>
      </c>
      <c r="E24" s="11">
        <v>0</v>
      </c>
      <c r="F24" s="11">
        <v>0</v>
      </c>
      <c r="G24" s="11">
        <v>223150724.28</v>
      </c>
      <c r="H24" s="11">
        <v>0</v>
      </c>
      <c r="I24" s="11">
        <v>0</v>
      </c>
      <c r="J24" s="11">
        <v>0</v>
      </c>
      <c r="K24" s="11">
        <v>0</v>
      </c>
      <c r="L24" s="11">
        <f>SUM(D24:I24)</f>
        <v>223150724.28</v>
      </c>
    </row>
    <row r="25" spans="1:12" ht="16.2" customHeight="1">
      <c r="A25" s="36" t="s">
        <v>9</v>
      </c>
      <c r="B25" s="37"/>
      <c r="C25" s="38"/>
      <c r="D25" s="12">
        <f t="shared" ref="D25:L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237325339.94999999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237325339.94999999</v>
      </c>
    </row>
    <row r="26" spans="1:12" ht="38.4" customHeight="1">
      <c r="A26" s="42" t="s">
        <v>22</v>
      </c>
      <c r="B26" s="43" t="s">
        <v>23</v>
      </c>
      <c r="C26" s="10" t="s">
        <v>24</v>
      </c>
      <c r="D26" s="11">
        <v>1584000</v>
      </c>
      <c r="E26" s="11">
        <v>0</v>
      </c>
      <c r="F26" s="11">
        <v>68000</v>
      </c>
      <c r="G26" s="11">
        <v>363860</v>
      </c>
      <c r="H26" s="11">
        <v>0</v>
      </c>
      <c r="I26" s="11">
        <v>0</v>
      </c>
      <c r="J26" s="11">
        <v>0</v>
      </c>
      <c r="K26" s="11">
        <v>0</v>
      </c>
      <c r="L26" s="11">
        <f>SUM(D26:K26)</f>
        <v>2015860</v>
      </c>
    </row>
    <row r="27" spans="1:12" ht="67.2" customHeight="1">
      <c r="A27" s="42"/>
      <c r="B27" s="43"/>
      <c r="C27" s="10" t="s">
        <v>25</v>
      </c>
      <c r="D27" s="11">
        <v>204000</v>
      </c>
      <c r="E27" s="11">
        <v>0</v>
      </c>
      <c r="F27" s="11">
        <v>46000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f>SUM(D27:K27)</f>
        <v>250000</v>
      </c>
    </row>
    <row r="28" spans="1:12" ht="44.4" customHeight="1">
      <c r="A28" s="42"/>
      <c r="B28" s="43"/>
      <c r="C28" s="10" t="s">
        <v>26</v>
      </c>
      <c r="D28" s="11">
        <v>251000</v>
      </c>
      <c r="E28" s="11">
        <v>0</v>
      </c>
      <c r="F28" s="11">
        <v>60000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f>SUM(D28:K28)</f>
        <v>311000</v>
      </c>
    </row>
    <row r="29" spans="1:12" ht="15" customHeight="1">
      <c r="A29" s="36" t="s">
        <v>9</v>
      </c>
      <c r="B29" s="37"/>
      <c r="C29" s="38"/>
      <c r="D29" s="12">
        <f>SUM(D26:D28)</f>
        <v>2039000</v>
      </c>
      <c r="E29" s="12">
        <f t="shared" ref="E29:L29" si="3">SUM(E26:E28)</f>
        <v>0</v>
      </c>
      <c r="F29" s="12">
        <f t="shared" si="3"/>
        <v>174000</v>
      </c>
      <c r="G29" s="12">
        <f t="shared" si="3"/>
        <v>363860</v>
      </c>
      <c r="H29" s="12">
        <f t="shared" si="3"/>
        <v>0</v>
      </c>
      <c r="I29" s="12">
        <f t="shared" si="3"/>
        <v>0</v>
      </c>
      <c r="J29" s="12">
        <f t="shared" si="3"/>
        <v>0</v>
      </c>
      <c r="K29" s="12">
        <f t="shared" si="3"/>
        <v>0</v>
      </c>
      <c r="L29" s="12">
        <f t="shared" si="3"/>
        <v>2576860</v>
      </c>
    </row>
    <row r="30" spans="1:12" ht="43.2" customHeight="1">
      <c r="A30" s="19" t="s">
        <v>27</v>
      </c>
      <c r="B30" s="39" t="s">
        <v>54</v>
      </c>
      <c r="C30" s="10" t="s">
        <v>28</v>
      </c>
      <c r="D30" s="11">
        <v>0</v>
      </c>
      <c r="E30" s="11">
        <v>0</v>
      </c>
      <c r="F30" s="11">
        <v>3628910.24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f>SUM(D30:K30)</f>
        <v>3628910.24</v>
      </c>
    </row>
    <row r="31" spans="1:12" ht="46.8" customHeight="1">
      <c r="A31" s="20"/>
      <c r="B31" s="40"/>
      <c r="C31" s="10" t="s">
        <v>63</v>
      </c>
      <c r="D31" s="11">
        <v>0</v>
      </c>
      <c r="E31" s="11">
        <v>0</v>
      </c>
      <c r="F31" s="11">
        <v>30886460.780000001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f>SUM(D31:K31)</f>
        <v>30886460.780000001</v>
      </c>
    </row>
    <row r="32" spans="1:12" ht="46.2" customHeight="1">
      <c r="A32" s="20"/>
      <c r="B32" s="40"/>
      <c r="C32" s="14" t="s">
        <v>29</v>
      </c>
      <c r="D32" s="11"/>
      <c r="E32" s="11">
        <v>0</v>
      </c>
      <c r="F32" s="11">
        <f>67349270.9+1044286</f>
        <v>68393556.900000006</v>
      </c>
      <c r="G32" s="11">
        <v>0</v>
      </c>
      <c r="H32" s="11">
        <v>12000000</v>
      </c>
      <c r="I32" s="11">
        <v>0</v>
      </c>
      <c r="J32" s="11">
        <v>0</v>
      </c>
      <c r="K32" s="11">
        <v>0</v>
      </c>
      <c r="L32" s="11">
        <f>SUM(D32:K32)</f>
        <v>80393556.900000006</v>
      </c>
    </row>
    <row r="33" spans="1:12" ht="15" customHeight="1">
      <c r="A33" s="36" t="s">
        <v>9</v>
      </c>
      <c r="B33" s="37"/>
      <c r="C33" s="38"/>
      <c r="D33" s="12">
        <f>SUM(D30:D32)</f>
        <v>0</v>
      </c>
      <c r="E33" s="12">
        <f t="shared" ref="E33:K33" si="4">SUM(E30:E32)</f>
        <v>0</v>
      </c>
      <c r="F33" s="12">
        <f>SUM(F30:F32)</f>
        <v>102908927.92000002</v>
      </c>
      <c r="G33" s="12">
        <f t="shared" si="4"/>
        <v>0</v>
      </c>
      <c r="H33" s="12">
        <f t="shared" si="4"/>
        <v>12000000</v>
      </c>
      <c r="I33" s="12">
        <f t="shared" si="4"/>
        <v>0</v>
      </c>
      <c r="J33" s="12">
        <f t="shared" si="4"/>
        <v>0</v>
      </c>
      <c r="K33" s="12">
        <f t="shared" si="4"/>
        <v>0</v>
      </c>
      <c r="L33" s="12">
        <f>SUM(L30:L32)</f>
        <v>114908927.92000002</v>
      </c>
    </row>
    <row r="34" spans="1:12" ht="74.400000000000006" customHeight="1">
      <c r="A34" s="42" t="s">
        <v>30</v>
      </c>
      <c r="B34" s="43" t="s">
        <v>31</v>
      </c>
      <c r="C34" s="10" t="s">
        <v>70</v>
      </c>
      <c r="D34" s="11">
        <v>0</v>
      </c>
      <c r="E34" s="11">
        <v>0</v>
      </c>
      <c r="F34" s="11">
        <v>0</v>
      </c>
      <c r="G34" s="11">
        <v>9546438.4900000002</v>
      </c>
      <c r="H34" s="11">
        <v>0</v>
      </c>
      <c r="I34" s="11">
        <v>0</v>
      </c>
      <c r="J34" s="11">
        <v>0</v>
      </c>
      <c r="K34" s="11">
        <v>0</v>
      </c>
      <c r="L34" s="11">
        <f>SUM(D34:K34)</f>
        <v>9546438.4900000002</v>
      </c>
    </row>
    <row r="35" spans="1:12" ht="57" customHeight="1">
      <c r="A35" s="42"/>
      <c r="B35" s="43"/>
      <c r="C35" s="10" t="s">
        <v>32</v>
      </c>
      <c r="D35" s="11">
        <v>0</v>
      </c>
      <c r="E35" s="11">
        <v>0</v>
      </c>
      <c r="F35" s="11">
        <v>0</v>
      </c>
      <c r="G35" s="11">
        <v>6195045.6900000004</v>
      </c>
      <c r="H35" s="11">
        <v>0</v>
      </c>
      <c r="I35" s="11">
        <v>0</v>
      </c>
      <c r="J35" s="11">
        <v>0</v>
      </c>
      <c r="K35" s="11">
        <v>0</v>
      </c>
      <c r="L35" s="11">
        <f>SUM(D35:K35)</f>
        <v>6195045.6900000004</v>
      </c>
    </row>
    <row r="36" spans="1:12" ht="14.4" customHeight="1">
      <c r="A36" s="36" t="s">
        <v>9</v>
      </c>
      <c r="B36" s="37"/>
      <c r="C36" s="38"/>
      <c r="D36" s="12">
        <f t="shared" ref="D36:L36" si="5">SUM(D34:D35)</f>
        <v>0</v>
      </c>
      <c r="E36" s="12">
        <f t="shared" si="5"/>
        <v>0</v>
      </c>
      <c r="F36" s="12">
        <f t="shared" si="5"/>
        <v>0</v>
      </c>
      <c r="G36" s="12">
        <f t="shared" si="5"/>
        <v>15741484.18</v>
      </c>
      <c r="H36" s="12">
        <f t="shared" si="5"/>
        <v>0</v>
      </c>
      <c r="I36" s="12">
        <f t="shared" si="5"/>
        <v>0</v>
      </c>
      <c r="J36" s="12">
        <f t="shared" si="5"/>
        <v>0</v>
      </c>
      <c r="K36" s="12">
        <f t="shared" si="5"/>
        <v>0</v>
      </c>
      <c r="L36" s="12">
        <f t="shared" si="5"/>
        <v>15741484.18</v>
      </c>
    </row>
    <row r="37" spans="1:12" ht="45.6" customHeight="1">
      <c r="A37" s="14" t="s">
        <v>33</v>
      </c>
      <c r="B37" s="14" t="s">
        <v>34</v>
      </c>
      <c r="C37" s="14" t="s">
        <v>35</v>
      </c>
      <c r="D37" s="11">
        <v>0</v>
      </c>
      <c r="E37" s="11">
        <v>0</v>
      </c>
      <c r="F37" s="11">
        <v>0</v>
      </c>
      <c r="G37" s="11">
        <v>121103869.67</v>
      </c>
      <c r="H37" s="11">
        <v>0</v>
      </c>
      <c r="I37" s="11">
        <v>0</v>
      </c>
      <c r="J37" s="11">
        <v>0</v>
      </c>
      <c r="K37" s="11">
        <v>0</v>
      </c>
      <c r="L37" s="11">
        <f>SUM(D37:K37)</f>
        <v>121103869.67</v>
      </c>
    </row>
    <row r="38" spans="1:12" ht="13.95" customHeight="1">
      <c r="A38" s="36" t="s">
        <v>9</v>
      </c>
      <c r="B38" s="37"/>
      <c r="C38" s="38"/>
      <c r="D38" s="12">
        <f>SUM(D37)</f>
        <v>0</v>
      </c>
      <c r="E38" s="12">
        <f>SUM(E37)</f>
        <v>0</v>
      </c>
      <c r="F38" s="12">
        <f>SUM(F37)</f>
        <v>0</v>
      </c>
      <c r="G38" s="12">
        <f>SUM(G37)</f>
        <v>121103869.67</v>
      </c>
      <c r="H38" s="12">
        <f>SUM(H35)</f>
        <v>0</v>
      </c>
      <c r="I38" s="12">
        <f>SUM(I35)</f>
        <v>0</v>
      </c>
      <c r="J38" s="12">
        <f>SUM(J35)</f>
        <v>0</v>
      </c>
      <c r="K38" s="12">
        <f>SUM(K35)</f>
        <v>0</v>
      </c>
      <c r="L38" s="12">
        <f>L37</f>
        <v>121103869.67</v>
      </c>
    </row>
    <row r="39" spans="1:12" ht="77.400000000000006" customHeight="1">
      <c r="A39" s="14" t="s">
        <v>36</v>
      </c>
      <c r="B39" s="14" t="s">
        <v>37</v>
      </c>
      <c r="C39" s="14" t="s">
        <v>38</v>
      </c>
      <c r="D39" s="11">
        <v>0</v>
      </c>
      <c r="E39" s="11">
        <v>0</v>
      </c>
      <c r="F39" s="11">
        <v>0</v>
      </c>
      <c r="G39" s="11">
        <v>1800000</v>
      </c>
      <c r="H39" s="11">
        <v>0</v>
      </c>
      <c r="I39" s="11"/>
      <c r="J39" s="11"/>
      <c r="K39" s="11"/>
      <c r="L39" s="11">
        <f>SUM(D39:I39)</f>
        <v>1800000</v>
      </c>
    </row>
    <row r="40" spans="1:12" ht="15.6" customHeight="1">
      <c r="A40" s="36" t="s">
        <v>9</v>
      </c>
      <c r="B40" s="37"/>
      <c r="C40" s="38"/>
      <c r="D40" s="12">
        <f>SUM(D39)</f>
        <v>0</v>
      </c>
      <c r="E40" s="12">
        <f t="shared" ref="E40:K40" si="6">SUM(E39)</f>
        <v>0</v>
      </c>
      <c r="F40" s="12">
        <f t="shared" si="6"/>
        <v>0</v>
      </c>
      <c r="G40" s="12">
        <f t="shared" si="6"/>
        <v>1800000</v>
      </c>
      <c r="H40" s="12">
        <f t="shared" si="6"/>
        <v>0</v>
      </c>
      <c r="I40" s="12">
        <f t="shared" si="6"/>
        <v>0</v>
      </c>
      <c r="J40" s="12">
        <f t="shared" si="6"/>
        <v>0</v>
      </c>
      <c r="K40" s="12">
        <f t="shared" si="6"/>
        <v>0</v>
      </c>
      <c r="L40" s="12">
        <f>L39</f>
        <v>1800000</v>
      </c>
    </row>
    <row r="41" spans="1:12" ht="52.8" customHeight="1">
      <c r="A41" s="14" t="s">
        <v>39</v>
      </c>
      <c r="B41" s="14" t="s">
        <v>40</v>
      </c>
      <c r="C41" s="14" t="s">
        <v>41</v>
      </c>
      <c r="D41" s="11">
        <v>3875818.77</v>
      </c>
      <c r="E41" s="11">
        <v>0</v>
      </c>
      <c r="F41" s="11">
        <v>903892.2</v>
      </c>
      <c r="G41" s="11">
        <v>627710.23</v>
      </c>
      <c r="H41" s="11">
        <v>0</v>
      </c>
      <c r="I41" s="11">
        <v>0</v>
      </c>
      <c r="J41" s="11">
        <v>0</v>
      </c>
      <c r="K41" s="11">
        <v>0</v>
      </c>
      <c r="L41" s="11">
        <f>SUM(D41:K41)</f>
        <v>5407421.1999999993</v>
      </c>
    </row>
    <row r="42" spans="1:12" ht="15" customHeight="1">
      <c r="A42" s="36" t="s">
        <v>9</v>
      </c>
      <c r="B42" s="37"/>
      <c r="C42" s="38"/>
      <c r="D42" s="12">
        <f>SUM(D41)</f>
        <v>3875818.77</v>
      </c>
      <c r="E42" s="12">
        <f t="shared" ref="E42:K42" si="7">SUM(E41)</f>
        <v>0</v>
      </c>
      <c r="F42" s="12">
        <f t="shared" si="7"/>
        <v>903892.2</v>
      </c>
      <c r="G42" s="12">
        <f t="shared" si="7"/>
        <v>627710.23</v>
      </c>
      <c r="H42" s="12">
        <f t="shared" si="7"/>
        <v>0</v>
      </c>
      <c r="I42" s="12">
        <f t="shared" si="7"/>
        <v>0</v>
      </c>
      <c r="J42" s="12">
        <f t="shared" si="7"/>
        <v>0</v>
      </c>
      <c r="K42" s="12">
        <f t="shared" si="7"/>
        <v>0</v>
      </c>
      <c r="L42" s="12">
        <f>L41</f>
        <v>5407421.1999999993</v>
      </c>
    </row>
    <row r="43" spans="1:12" ht="45" customHeight="1">
      <c r="A43" s="14" t="s">
        <v>42</v>
      </c>
      <c r="B43" s="14" t="s">
        <v>43</v>
      </c>
      <c r="C43" s="14" t="s">
        <v>44</v>
      </c>
      <c r="D43" s="11">
        <v>0</v>
      </c>
      <c r="E43" s="11">
        <v>0</v>
      </c>
      <c r="F43" s="11">
        <v>0</v>
      </c>
      <c r="G43" s="11">
        <v>1135510.32</v>
      </c>
      <c r="H43" s="11">
        <v>0</v>
      </c>
      <c r="I43" s="11">
        <v>0</v>
      </c>
      <c r="J43" s="11">
        <v>0</v>
      </c>
      <c r="K43" s="11">
        <v>0</v>
      </c>
      <c r="L43" s="11">
        <f>SUM(D43:K43)</f>
        <v>1135510.32</v>
      </c>
    </row>
    <row r="44" spans="1:12" ht="14.4" customHeight="1">
      <c r="A44" s="36" t="s">
        <v>9</v>
      </c>
      <c r="B44" s="37"/>
      <c r="C44" s="38"/>
      <c r="D44" s="12">
        <f>SUM(D43)</f>
        <v>0</v>
      </c>
      <c r="E44" s="12">
        <f t="shared" ref="E44:K44" si="8">SUM(E43)</f>
        <v>0</v>
      </c>
      <c r="F44" s="12">
        <f t="shared" si="8"/>
        <v>0</v>
      </c>
      <c r="G44" s="12">
        <f t="shared" si="8"/>
        <v>1135510.32</v>
      </c>
      <c r="H44" s="12">
        <f t="shared" si="8"/>
        <v>0</v>
      </c>
      <c r="I44" s="12">
        <f t="shared" si="8"/>
        <v>0</v>
      </c>
      <c r="J44" s="12">
        <f t="shared" si="8"/>
        <v>0</v>
      </c>
      <c r="K44" s="12">
        <f t="shared" si="8"/>
        <v>0</v>
      </c>
      <c r="L44" s="12">
        <f>L43</f>
        <v>1135510.32</v>
      </c>
    </row>
    <row r="45" spans="1:12" ht="52.2" customHeight="1">
      <c r="A45" s="42" t="s">
        <v>45</v>
      </c>
      <c r="B45" s="43" t="s">
        <v>46</v>
      </c>
      <c r="C45" s="10" t="s">
        <v>47</v>
      </c>
      <c r="D45" s="11">
        <v>511000</v>
      </c>
      <c r="E45" s="11">
        <v>0</v>
      </c>
      <c r="F45" s="11">
        <v>154400</v>
      </c>
      <c r="G45" s="11">
        <v>213600</v>
      </c>
      <c r="H45" s="11">
        <v>0</v>
      </c>
      <c r="I45" s="11">
        <v>0</v>
      </c>
      <c r="J45" s="11">
        <v>0</v>
      </c>
      <c r="K45" s="11">
        <v>0</v>
      </c>
      <c r="L45" s="11">
        <f>SUM(D45:K45)</f>
        <v>879000</v>
      </c>
    </row>
    <row r="46" spans="1:12" s="2" customFormat="1" ht="45.6" customHeight="1">
      <c r="A46" s="42"/>
      <c r="B46" s="43"/>
      <c r="C46" s="10" t="s">
        <v>48</v>
      </c>
      <c r="D46" s="11">
        <v>0</v>
      </c>
      <c r="E46" s="11">
        <v>0</v>
      </c>
      <c r="F46" s="12">
        <v>0</v>
      </c>
      <c r="G46" s="11">
        <v>19328145</v>
      </c>
      <c r="H46" s="11">
        <v>0</v>
      </c>
      <c r="I46" s="11">
        <v>0</v>
      </c>
      <c r="J46" s="11">
        <v>0</v>
      </c>
      <c r="K46" s="11">
        <v>0</v>
      </c>
      <c r="L46" s="11">
        <f>SUM(D46:I46)</f>
        <v>19328145</v>
      </c>
    </row>
    <row r="47" spans="1:12" ht="15" customHeight="1">
      <c r="A47" s="36" t="s">
        <v>9</v>
      </c>
      <c r="B47" s="37"/>
      <c r="C47" s="38"/>
      <c r="D47" s="12">
        <f t="shared" ref="D47:L47" si="9">SUM(D45:D46)</f>
        <v>511000</v>
      </c>
      <c r="E47" s="12">
        <f t="shared" si="9"/>
        <v>0</v>
      </c>
      <c r="F47" s="12">
        <f t="shared" si="9"/>
        <v>154400</v>
      </c>
      <c r="G47" s="12">
        <f t="shared" si="9"/>
        <v>19541745</v>
      </c>
      <c r="H47" s="12">
        <f t="shared" si="9"/>
        <v>0</v>
      </c>
      <c r="I47" s="12">
        <f t="shared" si="9"/>
        <v>0</v>
      </c>
      <c r="J47" s="12">
        <f t="shared" si="9"/>
        <v>0</v>
      </c>
      <c r="K47" s="12">
        <f t="shared" si="9"/>
        <v>0</v>
      </c>
      <c r="L47" s="12">
        <f t="shared" si="9"/>
        <v>20207145</v>
      </c>
    </row>
    <row r="48" spans="1:12" ht="47.4" customHeight="1">
      <c r="A48" s="8" t="s">
        <v>49</v>
      </c>
      <c r="B48" s="15" t="s">
        <v>50</v>
      </c>
      <c r="C48" s="10" t="s">
        <v>51</v>
      </c>
      <c r="D48" s="11">
        <v>13360368.560000001</v>
      </c>
      <c r="E48" s="11">
        <v>0</v>
      </c>
      <c r="F48" s="11">
        <v>6927601.5999999996</v>
      </c>
      <c r="G48" s="11">
        <v>37691739.310000002</v>
      </c>
      <c r="H48" s="11">
        <v>13616721.23</v>
      </c>
      <c r="I48" s="11">
        <v>2566786.4</v>
      </c>
      <c r="J48" s="11">
        <v>4960800</v>
      </c>
      <c r="K48" s="11">
        <v>12295552.890000001</v>
      </c>
      <c r="L48" s="11">
        <f>SUM(D48:K48)</f>
        <v>91419569.99000001</v>
      </c>
    </row>
    <row r="49" spans="1:12" s="3" customFormat="1" ht="16.2" thickBot="1">
      <c r="A49" s="33" t="s">
        <v>9</v>
      </c>
      <c r="B49" s="34"/>
      <c r="C49" s="35"/>
      <c r="D49" s="16">
        <f>SUM(D48)</f>
        <v>13360368.560000001</v>
      </c>
      <c r="E49" s="16">
        <f>SUM(E48)</f>
        <v>0</v>
      </c>
      <c r="F49" s="16">
        <f>SUM(F48)</f>
        <v>6927601.5999999996</v>
      </c>
      <c r="G49" s="16">
        <f t="shared" ref="G49:L49" si="10">SUM(G48)</f>
        <v>37691739.310000002</v>
      </c>
      <c r="H49" s="16">
        <f t="shared" si="10"/>
        <v>13616721.23</v>
      </c>
      <c r="I49" s="16">
        <f t="shared" si="10"/>
        <v>2566786.4</v>
      </c>
      <c r="J49" s="16">
        <f t="shared" si="10"/>
        <v>4960800</v>
      </c>
      <c r="K49" s="16">
        <f t="shared" si="10"/>
        <v>12295552.890000001</v>
      </c>
      <c r="L49" s="17">
        <f t="shared" si="10"/>
        <v>91419569.99000001</v>
      </c>
    </row>
    <row r="50" spans="1:12" ht="16.2" thickBot="1">
      <c r="A50" s="44" t="s">
        <v>52</v>
      </c>
      <c r="B50" s="44"/>
      <c r="C50" s="44"/>
      <c r="D50" s="18">
        <f t="shared" ref="D50:K50" si="11">D14+D19+D25+D29+D33+D36+D38+D40+D42+D44+D47+D49</f>
        <v>600527689.93999994</v>
      </c>
      <c r="E50" s="18">
        <f t="shared" si="11"/>
        <v>212217563.66999999</v>
      </c>
      <c r="F50" s="18">
        <f t="shared" si="11"/>
        <v>123920975.82000001</v>
      </c>
      <c r="G50" s="18">
        <f t="shared" si="11"/>
        <v>435442691.84000003</v>
      </c>
      <c r="H50" s="18">
        <f t="shared" si="11"/>
        <v>25616721.23</v>
      </c>
      <c r="I50" s="18">
        <f t="shared" si="11"/>
        <v>2566786.4</v>
      </c>
      <c r="J50" s="18">
        <f t="shared" si="11"/>
        <v>4960800</v>
      </c>
      <c r="K50" s="18">
        <f t="shared" si="11"/>
        <v>12295552.890000001</v>
      </c>
      <c r="L50" s="18">
        <f>L14+L19+L25+L29+L33+L36+L38+L40+L42+L44+L47+L49</f>
        <v>1417548781.7900002</v>
      </c>
    </row>
  </sheetData>
  <mergeCells count="36">
    <mergeCell ref="A19:C19"/>
    <mergeCell ref="A20:A24"/>
    <mergeCell ref="B30:B32"/>
    <mergeCell ref="A33:C33"/>
    <mergeCell ref="A10:A13"/>
    <mergeCell ref="B10:B13"/>
    <mergeCell ref="A14:C14"/>
    <mergeCell ref="A15:A18"/>
    <mergeCell ref="B15:B18"/>
    <mergeCell ref="A25:C25"/>
    <mergeCell ref="A50:C50"/>
    <mergeCell ref="A38:C38"/>
    <mergeCell ref="A40:C40"/>
    <mergeCell ref="A42:C42"/>
    <mergeCell ref="A44:C44"/>
    <mergeCell ref="A45:A46"/>
    <mergeCell ref="B45:B46"/>
    <mergeCell ref="A47:C47"/>
    <mergeCell ref="A49:C49"/>
    <mergeCell ref="A36:C36"/>
    <mergeCell ref="A30:A32"/>
    <mergeCell ref="B20:B24"/>
    <mergeCell ref="A34:A35"/>
    <mergeCell ref="B34:B35"/>
    <mergeCell ref="A26:A28"/>
    <mergeCell ref="B26:B28"/>
    <mergeCell ref="A29:C29"/>
    <mergeCell ref="B6:B8"/>
    <mergeCell ref="C6:C8"/>
    <mergeCell ref="L6:L8"/>
    <mergeCell ref="A1:L1"/>
    <mergeCell ref="A6:A8"/>
    <mergeCell ref="D6:K7"/>
    <mergeCell ref="A2:L2"/>
    <mergeCell ref="A3:L3"/>
    <mergeCell ref="A4:L4"/>
  </mergeCells>
  <phoneticPr fontId="7" type="noConversion"/>
  <pageMargins left="0.42" right="0.16" top="0.27559055118110237" bottom="0.19685039370078741" header="0.19685039370078741" footer="0.15748031496062992"/>
  <pageSetup paperSize="9" scale="53" orientation="landscape" r:id="rId1"/>
  <rowBreaks count="1" manualBreakCount="1">
    <brk id="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Usanova</cp:lastModifiedBy>
  <cp:lastPrinted>2015-01-19T12:51:19Z</cp:lastPrinted>
  <dcterms:created xsi:type="dcterms:W3CDTF">2013-11-11T07:38:33Z</dcterms:created>
  <dcterms:modified xsi:type="dcterms:W3CDTF">2015-01-19T12:52:11Z</dcterms:modified>
</cp:coreProperties>
</file>