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3256" windowHeight="13176"/>
  </bookViews>
  <sheets>
    <sheet name="Тепло 2026" sheetId="9" r:id="rId1"/>
    <sheet name="ВиВ 2026" sheetId="10" r:id="rId2"/>
  </sheets>
  <definedNames>
    <definedName name="_xlnm.Print_Area" localSheetId="1">'ВиВ 2026'!$A$1:$G$35</definedName>
    <definedName name="_xlnm.Print_Area" localSheetId="0">'Тепло 2026'!$A$1:$H$45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0"/>
  <c r="F19"/>
  <c r="E19"/>
  <c r="F22"/>
  <c r="E22"/>
  <c r="F14"/>
  <c r="E14"/>
  <c r="F12"/>
  <c r="E12"/>
  <c r="F34"/>
  <c r="E34"/>
  <c r="F32"/>
  <c r="E32"/>
  <c r="G42" i="9"/>
  <c r="F42"/>
  <c r="G39"/>
  <c r="F39"/>
  <c r="G31"/>
  <c r="F31"/>
  <c r="G27"/>
  <c r="F27"/>
  <c r="G20"/>
  <c r="G26"/>
  <c r="F26"/>
  <c r="G22"/>
  <c r="F22"/>
  <c r="F23"/>
  <c r="G24"/>
  <c r="F24"/>
  <c r="F20"/>
  <c r="G36"/>
  <c r="F36"/>
  <c r="F30" i="10" l="1"/>
  <c r="E30"/>
  <c r="F28"/>
  <c r="E28"/>
  <c r="F10"/>
  <c r="E10"/>
  <c r="F8"/>
  <c r="E8"/>
  <c r="D34"/>
  <c r="D32"/>
  <c r="D30"/>
  <c r="D28"/>
  <c r="D22"/>
  <c r="D19"/>
  <c r="D17"/>
  <c r="D14"/>
  <c r="D12"/>
  <c r="D10"/>
  <c r="D8"/>
  <c r="G18" i="9"/>
  <c r="F18"/>
  <c r="G16"/>
  <c r="F16"/>
  <c r="G14"/>
  <c r="F14"/>
  <c r="G12"/>
  <c r="F12"/>
  <c r="G10"/>
  <c r="F10"/>
  <c r="E42"/>
  <c r="E39"/>
  <c r="E36"/>
  <c r="E31"/>
  <c r="E22"/>
  <c r="E20"/>
  <c r="E18"/>
  <c r="E16"/>
  <c r="E15"/>
  <c r="E14"/>
  <c r="E13"/>
  <c r="E12"/>
  <c r="E11"/>
  <c r="D10"/>
  <c r="E9"/>
  <c r="E10" s="1"/>
</calcChain>
</file>

<file path=xl/sharedStrings.xml><?xml version="1.0" encoding="utf-8"?>
<sst xmlns="http://schemas.openxmlformats.org/spreadsheetml/2006/main" count="171" uniqueCount="59">
  <si>
    <t>№ п/п</t>
  </si>
  <si>
    <t>Наименование ресурсов, услуг</t>
  </si>
  <si>
    <t>Ед.изм.</t>
  </si>
  <si>
    <t>Тарифы</t>
  </si>
  <si>
    <t>Основание</t>
  </si>
  <si>
    <t>без НДС</t>
  </si>
  <si>
    <t>руб/Гкал</t>
  </si>
  <si>
    <t>с учетом НДС</t>
  </si>
  <si>
    <t>Холодное водоснабжение для ГВС, без НДС (для прочих потребителей)</t>
  </si>
  <si>
    <t>Для населения пос. Б.Брембола</t>
  </si>
  <si>
    <t>Для населенных пунктов сельских округов, входящих в состав городского округа г.Переславля-Залесского</t>
  </si>
  <si>
    <t>Прочие потребители</t>
  </si>
  <si>
    <t>Население</t>
  </si>
  <si>
    <t>Все остальные</t>
  </si>
  <si>
    <t>руб/м³</t>
  </si>
  <si>
    <t xml:space="preserve"> </t>
  </si>
  <si>
    <t>Для населенных пунктов г.Переславля-Залесского (услуга отопление и горячее водоснабжение)</t>
  </si>
  <si>
    <t xml:space="preserve">Население городской округ без учета пос. Молодежного </t>
  </si>
  <si>
    <t xml:space="preserve">Население городской округ пос. Молодежного </t>
  </si>
  <si>
    <t>с 01.03.2023 по 31.12.2023</t>
  </si>
  <si>
    <t>В границах города Переславля-Залесского и населенных пунктов: с. Троицкая слобода, д. Грачковская слобода, с. Никитская слобода, с. Большая брембола</t>
  </si>
  <si>
    <t xml:space="preserve">с учётом НДС </t>
  </si>
  <si>
    <t>для населения</t>
  </si>
  <si>
    <t>для населения с. Большая брембола</t>
  </si>
  <si>
    <t>для населения, кроме с. Большая брембола</t>
  </si>
  <si>
    <t>для населения с. Грачковская слобода, с. Никитская слобода</t>
  </si>
  <si>
    <t>отсутсвует</t>
  </si>
  <si>
    <t>с 13.03.2023 по 30.06.2024</t>
  </si>
  <si>
    <t>Отпуск тепловой энергии от котельных ООО "ГКС", без НДС</t>
  </si>
  <si>
    <t>с НДС</t>
  </si>
  <si>
    <t>Холодное водоснабжение для ГВС, с НДС</t>
  </si>
  <si>
    <t>Холодное водоснабжение для ГВС, без НДС</t>
  </si>
  <si>
    <t>Отпуск тепловой энергии отопление, с НДС</t>
  </si>
  <si>
    <t>Тепловая энергия для ГВС, без НДС</t>
  </si>
  <si>
    <t>От кот. Нагорье, Кубринск</t>
  </si>
  <si>
    <t>В границах сельских округов, входящих в состав городского округа города Переславля-Залесского (кроме населенных пунктов: с. Троицкая слобода, д. Грачковская слобода, с. Никитская слобода, с. Большая брембола)</t>
  </si>
  <si>
    <t>с 01.03.2023 по 30.06.2024</t>
  </si>
  <si>
    <t>Отпуск тепловой энергии от кот. ООО "РЭНСОМ", без НДС</t>
  </si>
  <si>
    <t>Отпуск тепловой энергии от кот. мкр.Чкалоский, без НДС</t>
  </si>
  <si>
    <t>Отпуск тепловой энергии от кот. пос.Молодежный</t>
  </si>
  <si>
    <t>руб/м3</t>
  </si>
  <si>
    <t xml:space="preserve"> с НДС</t>
  </si>
  <si>
    <t>Извещение (ХВС, ВО)</t>
  </si>
  <si>
    <t>Извещение (ТЕПЛО)</t>
  </si>
  <si>
    <t>ООО "ГКС" сообщает тарифы на энергоресурсы, действующие в 2026 году</t>
  </si>
  <si>
    <t>с 01.01.2026 по 30.09.2026</t>
  </si>
  <si>
    <t>с 01.10.2026 по 31.12.2026</t>
  </si>
  <si>
    <t>Приказ № 380-лт МТР ЯО от 18.12.2025г.</t>
  </si>
  <si>
    <t xml:space="preserve">Приказ № 311-ви МТР ЯО от 17.12.2025г. </t>
  </si>
  <si>
    <t>Приказ № 220-ви МТР ЯО от 11.12.2025г.</t>
  </si>
  <si>
    <t>Приказ № 273-ви МТР ЯО от 16.12.2025г.</t>
  </si>
  <si>
    <t>Приказ № 223-ви МТР ЯО от 11.12.2025г.</t>
  </si>
  <si>
    <t>Приказ № 256-ви МТР ЯО от 16.12.2025г.</t>
  </si>
  <si>
    <t>Приказ № 372-ви МТР ЯО от 18.12.2025г.</t>
  </si>
  <si>
    <t>Приказ № 312-лт МТР ЯО от 17.12.2025г.</t>
  </si>
  <si>
    <t>Тарифы на холодное водоснабжение, без НДС</t>
  </si>
  <si>
    <t>Тарифы на водоотведение, без НДС</t>
  </si>
  <si>
    <t>Тарифы на водоотведение для населения, без НДС</t>
  </si>
  <si>
    <t xml:space="preserve">Тариф на передачу тепловой энергии 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</si>
</sst>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\-#,##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64" fontId="2" fillId="0" borderId="0" xfId="1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0" xfId="0" applyNumberFormat="1" applyFont="1" applyAlignment="1">
      <alignment wrapText="1"/>
    </xf>
    <xf numFmtId="164" fontId="2" fillId="0" borderId="1" xfId="1" applyFont="1" applyBorder="1" applyAlignment="1">
      <alignment vertical="center" wrapText="1"/>
    </xf>
    <xf numFmtId="164" fontId="2" fillId="0" borderId="4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wrapText="1"/>
    </xf>
    <xf numFmtId="4" fontId="2" fillId="0" borderId="17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2" xfId="1" applyFont="1" applyBorder="1" applyAlignment="1">
      <alignment wrapText="1"/>
    </xf>
    <xf numFmtId="164" fontId="2" fillId="0" borderId="17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64" fontId="2" fillId="0" borderId="20" xfId="1" applyFont="1" applyFill="1" applyBorder="1" applyAlignment="1">
      <alignment horizontal="center" vertical="center" wrapText="1"/>
    </xf>
    <xf numFmtId="164" fontId="2" fillId="0" borderId="16" xfId="1" applyFont="1" applyBorder="1" applyAlignment="1">
      <alignment horizont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6" fillId="0" borderId="1" xfId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1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164" fontId="3" fillId="0" borderId="1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3" borderId="4" xfId="1" applyFont="1" applyFill="1" applyBorder="1" applyAlignment="1">
      <alignment vertical="center" wrapText="1"/>
    </xf>
    <xf numFmtId="164" fontId="3" fillId="3" borderId="20" xfId="1" applyFont="1" applyFill="1" applyBorder="1" applyAlignment="1">
      <alignment vertical="center" wrapText="1"/>
    </xf>
    <xf numFmtId="164" fontId="3" fillId="0" borderId="0" xfId="1" applyFont="1" applyAlignment="1">
      <alignment vertical="center" wrapText="1"/>
    </xf>
    <xf numFmtId="164" fontId="3" fillId="0" borderId="4" xfId="1" applyFont="1" applyFill="1" applyBorder="1" applyAlignment="1">
      <alignment vertical="center" wrapText="1"/>
    </xf>
    <xf numFmtId="164" fontId="3" fillId="0" borderId="17" xfId="1" applyFont="1" applyFill="1" applyBorder="1" applyAlignment="1">
      <alignment vertical="center" wrapText="1"/>
    </xf>
    <xf numFmtId="164" fontId="3" fillId="0" borderId="1" xfId="1" applyFont="1" applyFill="1" applyBorder="1" applyAlignment="1">
      <alignment vertical="center" wrapText="1"/>
    </xf>
    <xf numFmtId="164" fontId="3" fillId="0" borderId="16" xfId="1" applyFont="1" applyFill="1" applyBorder="1" applyAlignment="1">
      <alignment vertical="center" wrapText="1"/>
    </xf>
    <xf numFmtId="164" fontId="2" fillId="0" borderId="0" xfId="1" applyFont="1" applyFill="1" applyAlignment="1">
      <alignment wrapText="1"/>
    </xf>
    <xf numFmtId="164" fontId="3" fillId="0" borderId="0" xfId="1" applyFont="1" applyFill="1" applyAlignment="1">
      <alignment vertical="center" wrapText="1"/>
    </xf>
    <xf numFmtId="4" fontId="2" fillId="0" borderId="17" xfId="1" applyNumberFormat="1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164" fontId="3" fillId="0" borderId="17" xfId="1" applyFont="1" applyBorder="1" applyAlignment="1">
      <alignment vertical="center" wrapText="1"/>
    </xf>
    <xf numFmtId="164" fontId="3" fillId="0" borderId="4" xfId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0" xfId="1" applyNumberFormat="1" applyFont="1" applyFill="1" applyBorder="1" applyAlignment="1">
      <alignment horizontal="center" vertical="center" wrapText="1"/>
    </xf>
    <xf numFmtId="164" fontId="3" fillId="0" borderId="20" xfId="1" applyFont="1" applyFill="1" applyBorder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165" fontId="3" fillId="3" borderId="16" xfId="1" applyNumberFormat="1" applyFont="1" applyFill="1" applyBorder="1" applyAlignment="1">
      <alignment horizontal="center" vertical="center" wrapText="1"/>
    </xf>
    <xf numFmtId="164" fontId="2" fillId="0" borderId="16" xfId="1" applyFont="1" applyBorder="1" applyAlignment="1">
      <alignment horizontal="center" vertical="center" wrapText="1"/>
    </xf>
    <xf numFmtId="164" fontId="3" fillId="0" borderId="20" xfId="1" applyFont="1" applyBorder="1" applyAlignment="1">
      <alignment horizontal="center" vertical="center" wrapText="1"/>
    </xf>
    <xf numFmtId="164" fontId="3" fillId="0" borderId="20" xfId="1" applyFont="1" applyBorder="1" applyAlignment="1">
      <alignment vertical="center" wrapText="1"/>
    </xf>
    <xf numFmtId="164" fontId="3" fillId="0" borderId="31" xfId="1" applyFont="1" applyFill="1" applyBorder="1" applyAlignment="1">
      <alignment vertical="center" wrapText="1"/>
    </xf>
    <xf numFmtId="164" fontId="3" fillId="0" borderId="32" xfId="1" applyFont="1" applyFill="1" applyBorder="1" applyAlignment="1">
      <alignment vertical="center" wrapText="1"/>
    </xf>
    <xf numFmtId="164" fontId="3" fillId="3" borderId="1" xfId="1" applyFont="1" applyFill="1" applyBorder="1" applyAlignment="1">
      <alignment vertical="center" wrapText="1"/>
    </xf>
    <xf numFmtId="164" fontId="3" fillId="0" borderId="2" xfId="1" applyFont="1" applyFill="1" applyBorder="1" applyAlignment="1">
      <alignment vertical="center" wrapText="1"/>
    </xf>
    <xf numFmtId="164" fontId="2" fillId="0" borderId="17" xfId="1" applyFont="1" applyBorder="1" applyAlignment="1">
      <alignment horizontal="center" vertical="center" wrapText="1"/>
    </xf>
    <xf numFmtId="165" fontId="3" fillId="0" borderId="20" xfId="1" applyNumberFormat="1" applyFont="1" applyBorder="1" applyAlignment="1">
      <alignment horizontal="center" vertical="center" wrapText="1"/>
    </xf>
    <xf numFmtId="165" fontId="3" fillId="3" borderId="30" xfId="1" applyNumberFormat="1" applyFont="1" applyFill="1" applyBorder="1" applyAlignment="1">
      <alignment horizontal="center" vertical="center" wrapText="1"/>
    </xf>
    <xf numFmtId="165" fontId="3" fillId="3" borderId="32" xfId="1" applyNumberFormat="1" applyFont="1" applyFill="1" applyBorder="1" applyAlignment="1">
      <alignment horizontal="center" vertical="center" wrapText="1"/>
    </xf>
    <xf numFmtId="164" fontId="2" fillId="0" borderId="26" xfId="1" applyFont="1" applyBorder="1" applyAlignment="1">
      <alignment horizontal="center" wrapText="1"/>
    </xf>
    <xf numFmtId="164" fontId="2" fillId="0" borderId="26" xfId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9" xfId="1" applyFont="1" applyBorder="1" applyAlignment="1">
      <alignment horizontal="center" wrapText="1"/>
    </xf>
    <xf numFmtId="164" fontId="2" fillId="0" borderId="26" xfId="1" applyFont="1" applyBorder="1" applyAlignment="1">
      <alignment horizontal="center" wrapText="1"/>
    </xf>
    <xf numFmtId="164" fontId="2" fillId="0" borderId="33" xfId="1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vertical="center" wrapText="1"/>
    </xf>
    <xf numFmtId="164" fontId="3" fillId="0" borderId="1" xfId="1" applyFont="1" applyBorder="1" applyAlignment="1">
      <alignment vertical="center" wrapText="1"/>
    </xf>
    <xf numFmtId="164" fontId="3" fillId="0" borderId="2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4" fillId="4" borderId="27" xfId="0" applyFont="1" applyFill="1" applyBorder="1" applyAlignment="1">
      <alignment horizont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2" fillId="0" borderId="29" xfId="1" applyFont="1" applyBorder="1" applyAlignment="1">
      <alignment horizontal="center" vertical="center" wrapText="1"/>
    </xf>
    <xf numFmtId="164" fontId="2" fillId="0" borderId="33" xfId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29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tabSelected="1" zoomScaleNormal="100" workbookViewId="0">
      <selection activeCell="N29" sqref="N29"/>
    </sheetView>
  </sheetViews>
  <sheetFormatPr defaultColWidth="9.109375" defaultRowHeight="13.8"/>
  <cols>
    <col min="1" max="1" width="6.5546875" style="1" customWidth="1"/>
    <col min="2" max="2" width="43.44140625" style="1" customWidth="1"/>
    <col min="3" max="3" width="13.33203125" style="1" customWidth="1"/>
    <col min="4" max="4" width="16.88671875" style="3" hidden="1" customWidth="1"/>
    <col min="5" max="5" width="16.33203125" style="33" hidden="1" customWidth="1"/>
    <col min="6" max="7" width="16.33203125" style="33" customWidth="1"/>
    <col min="8" max="8" width="23.5546875" style="4" customWidth="1"/>
    <col min="9" max="9" width="9.109375" style="1"/>
    <col min="10" max="10" width="10.33203125" style="1" bestFit="1" customWidth="1"/>
    <col min="11" max="16384" width="9.109375" style="1"/>
  </cols>
  <sheetData>
    <row r="1" spans="1:17" ht="17.399999999999999">
      <c r="A1" s="66" t="s">
        <v>43</v>
      </c>
      <c r="B1" s="66"/>
      <c r="C1" s="66"/>
      <c r="D1" s="66"/>
      <c r="E1" s="66"/>
      <c r="F1" s="66"/>
      <c r="G1" s="66"/>
      <c r="H1" s="66"/>
    </row>
    <row r="2" spans="1:17">
      <c r="A2" s="67" t="s">
        <v>44</v>
      </c>
      <c r="B2" s="67"/>
      <c r="C2" s="67"/>
      <c r="D2" s="67"/>
      <c r="E2" s="67"/>
      <c r="F2" s="67"/>
      <c r="G2" s="67"/>
      <c r="H2" s="67"/>
    </row>
    <row r="3" spans="1:17" ht="14.4" thickBot="1">
      <c r="D3" s="1"/>
      <c r="E3" s="30"/>
      <c r="F3" s="30"/>
      <c r="G3" s="30"/>
      <c r="H3" s="1"/>
    </row>
    <row r="4" spans="1:17">
      <c r="A4" s="68" t="s">
        <v>0</v>
      </c>
      <c r="B4" s="70" t="s">
        <v>1</v>
      </c>
      <c r="C4" s="70" t="s">
        <v>2</v>
      </c>
      <c r="D4" s="72" t="s">
        <v>3</v>
      </c>
      <c r="E4" s="73"/>
      <c r="F4" s="74"/>
      <c r="G4" s="63"/>
      <c r="H4" s="75" t="s">
        <v>4</v>
      </c>
    </row>
    <row r="5" spans="1:17" ht="34.5" customHeight="1" thickBot="1">
      <c r="A5" s="69"/>
      <c r="B5" s="71"/>
      <c r="C5" s="71"/>
      <c r="D5" s="16" t="s">
        <v>19</v>
      </c>
      <c r="E5" s="41" t="s">
        <v>36</v>
      </c>
      <c r="F5" s="53" t="s">
        <v>45</v>
      </c>
      <c r="G5" s="53" t="s">
        <v>46</v>
      </c>
      <c r="H5" s="76"/>
    </row>
    <row r="6" spans="1:17" ht="15.75" customHeight="1">
      <c r="A6" s="77" t="s">
        <v>16</v>
      </c>
      <c r="B6" s="78"/>
      <c r="C6" s="78"/>
      <c r="D6" s="78"/>
      <c r="E6" s="78"/>
      <c r="F6" s="79"/>
      <c r="G6" s="79"/>
      <c r="H6" s="80"/>
    </row>
    <row r="7" spans="1:17">
      <c r="A7" s="81">
        <v>1</v>
      </c>
      <c r="B7" s="2" t="s">
        <v>58</v>
      </c>
      <c r="C7" s="82" t="s">
        <v>6</v>
      </c>
      <c r="D7" s="83">
        <v>732.35</v>
      </c>
      <c r="E7" s="84">
        <v>1375.22</v>
      </c>
      <c r="F7" s="85">
        <v>1488.93</v>
      </c>
      <c r="G7" s="85">
        <v>1720.18</v>
      </c>
      <c r="H7" s="76" t="s">
        <v>51</v>
      </c>
    </row>
    <row r="8" spans="1:17">
      <c r="A8" s="81"/>
      <c r="B8" s="2" t="s">
        <v>5</v>
      </c>
      <c r="C8" s="82"/>
      <c r="D8" s="83"/>
      <c r="E8" s="84"/>
      <c r="F8" s="86"/>
      <c r="G8" s="86"/>
      <c r="H8" s="87"/>
    </row>
    <row r="9" spans="1:17" ht="27.6">
      <c r="A9" s="81">
        <v>2</v>
      </c>
      <c r="B9" s="2" t="s">
        <v>28</v>
      </c>
      <c r="C9" s="6" t="s">
        <v>6</v>
      </c>
      <c r="D9" s="23">
        <v>3086.03</v>
      </c>
      <c r="E9" s="29">
        <f>3086.03+E7</f>
        <v>4461.25</v>
      </c>
      <c r="F9" s="29">
        <v>5530.25</v>
      </c>
      <c r="G9" s="29">
        <v>5797.54</v>
      </c>
      <c r="H9" s="76" t="s">
        <v>52</v>
      </c>
      <c r="J9" s="7"/>
      <c r="Q9" s="1" t="s">
        <v>15</v>
      </c>
    </row>
    <row r="10" spans="1:17">
      <c r="A10" s="81"/>
      <c r="B10" s="2" t="s">
        <v>29</v>
      </c>
      <c r="C10" s="6" t="s">
        <v>6</v>
      </c>
      <c r="D10" s="23">
        <f>D9*1.2</f>
        <v>3703.2359999999999</v>
      </c>
      <c r="E10" s="29">
        <f>E9*1.2</f>
        <v>5353.5</v>
      </c>
      <c r="F10" s="29">
        <f>F9*1.22</f>
        <v>6746.9049999999997</v>
      </c>
      <c r="G10" s="29">
        <f>G9*1.22</f>
        <v>7072.9987999999994</v>
      </c>
      <c r="H10" s="87"/>
    </row>
    <row r="11" spans="1:17" ht="27.6">
      <c r="A11" s="81">
        <v>3</v>
      </c>
      <c r="B11" s="2" t="s">
        <v>37</v>
      </c>
      <c r="C11" s="6" t="s">
        <v>6</v>
      </c>
      <c r="D11" s="8">
        <v>1836.4</v>
      </c>
      <c r="E11" s="29">
        <f>1981.77-779.99+E7</f>
        <v>2577</v>
      </c>
      <c r="F11" s="29">
        <v>2987.73</v>
      </c>
      <c r="G11" s="29">
        <v>3463.18</v>
      </c>
      <c r="H11" s="76" t="s">
        <v>52</v>
      </c>
    </row>
    <row r="12" spans="1:17">
      <c r="A12" s="81"/>
      <c r="B12" s="2" t="s">
        <v>29</v>
      </c>
      <c r="C12" s="6" t="s">
        <v>6</v>
      </c>
      <c r="D12" s="8">
        <v>2203.6799999999998</v>
      </c>
      <c r="E12" s="29">
        <f>E11*1.2</f>
        <v>3092.4</v>
      </c>
      <c r="F12" s="29">
        <f>F11*1.22</f>
        <v>3645.0306</v>
      </c>
      <c r="G12" s="29">
        <f>G11*1.22</f>
        <v>4225.0796</v>
      </c>
      <c r="H12" s="87"/>
    </row>
    <row r="13" spans="1:17" ht="27.6">
      <c r="A13" s="69">
        <v>4</v>
      </c>
      <c r="B13" s="5" t="s">
        <v>38</v>
      </c>
      <c r="C13" s="6" t="s">
        <v>6</v>
      </c>
      <c r="D13" s="8">
        <v>1785.79</v>
      </c>
      <c r="E13" s="29">
        <f>1846.07-779.99+E7</f>
        <v>2441.3000000000002</v>
      </c>
      <c r="F13" s="29">
        <v>2722.75</v>
      </c>
      <c r="G13" s="29">
        <v>3128.39</v>
      </c>
      <c r="H13" s="76" t="s">
        <v>52</v>
      </c>
    </row>
    <row r="14" spans="1:17">
      <c r="A14" s="88"/>
      <c r="B14" s="2" t="s">
        <v>29</v>
      </c>
      <c r="C14" s="6" t="s">
        <v>6</v>
      </c>
      <c r="D14" s="8">
        <v>2142.9499999999998</v>
      </c>
      <c r="E14" s="29">
        <f>E13*1.2</f>
        <v>2929.56</v>
      </c>
      <c r="F14" s="29">
        <f>F13*1.22</f>
        <v>3321.7550000000001</v>
      </c>
      <c r="G14" s="29">
        <f>G13*1.22</f>
        <v>3816.6357999999996</v>
      </c>
      <c r="H14" s="87"/>
    </row>
    <row r="15" spans="1:17" ht="27.6">
      <c r="A15" s="69">
        <v>5</v>
      </c>
      <c r="B15" s="2" t="s">
        <v>39</v>
      </c>
      <c r="C15" s="6" t="s">
        <v>6</v>
      </c>
      <c r="D15" s="8">
        <v>2347.17</v>
      </c>
      <c r="E15" s="29">
        <f>1787.51+E7</f>
        <v>3162.73</v>
      </c>
      <c r="F15" s="29">
        <v>3688.59</v>
      </c>
      <c r="G15" s="29">
        <v>4043.48</v>
      </c>
      <c r="H15" s="76" t="s">
        <v>52</v>
      </c>
    </row>
    <row r="16" spans="1:17">
      <c r="A16" s="88"/>
      <c r="B16" s="2" t="s">
        <v>29</v>
      </c>
      <c r="C16" s="6" t="s">
        <v>6</v>
      </c>
      <c r="D16" s="8">
        <v>2816.6</v>
      </c>
      <c r="E16" s="29">
        <f>E15*1.2</f>
        <v>3795.2759999999998</v>
      </c>
      <c r="F16" s="29">
        <f>F15*1.22</f>
        <v>4500.0798000000004</v>
      </c>
      <c r="G16" s="29">
        <f>G15*1.22</f>
        <v>4933.0455999999995</v>
      </c>
      <c r="H16" s="87"/>
    </row>
    <row r="17" spans="1:8" ht="27.6">
      <c r="A17" s="69">
        <v>6</v>
      </c>
      <c r="B17" s="2" t="s">
        <v>8</v>
      </c>
      <c r="C17" s="82" t="s">
        <v>14</v>
      </c>
      <c r="D17" s="9">
        <v>26.85</v>
      </c>
      <c r="E17" s="31">
        <v>36.43</v>
      </c>
      <c r="F17" s="57">
        <v>38.22</v>
      </c>
      <c r="G17" s="57">
        <v>38.409999999999997</v>
      </c>
      <c r="H17" s="76" t="s">
        <v>53</v>
      </c>
    </row>
    <row r="18" spans="1:8" ht="14.4" thickBot="1">
      <c r="A18" s="89"/>
      <c r="B18" s="18" t="s">
        <v>29</v>
      </c>
      <c r="C18" s="71"/>
      <c r="D18" s="19">
        <v>32.22</v>
      </c>
      <c r="E18" s="32">
        <f>E17*1.2</f>
        <v>43.716000000000001</v>
      </c>
      <c r="F18" s="29">
        <f>F17*1.22</f>
        <v>46.628399999999999</v>
      </c>
      <c r="G18" s="29">
        <f>G17*1.22</f>
        <v>46.860199999999992</v>
      </c>
      <c r="H18" s="90"/>
    </row>
    <row r="19" spans="1:8" ht="15.6">
      <c r="A19" s="77" t="s">
        <v>17</v>
      </c>
      <c r="B19" s="78"/>
      <c r="C19" s="78"/>
      <c r="D19" s="78"/>
      <c r="E19" s="78"/>
      <c r="F19" s="79"/>
      <c r="G19" s="79"/>
      <c r="H19" s="80"/>
    </row>
    <row r="20" spans="1:8" ht="18.75" customHeight="1">
      <c r="A20" s="15">
        <v>1</v>
      </c>
      <c r="B20" s="2" t="s">
        <v>31</v>
      </c>
      <c r="C20" s="6" t="s">
        <v>14</v>
      </c>
      <c r="D20" s="9">
        <v>21.08</v>
      </c>
      <c r="E20" s="31">
        <f>E21/1.2</f>
        <v>22.25</v>
      </c>
      <c r="F20" s="31">
        <f>F21/1.22</f>
        <v>30.008196721311474</v>
      </c>
      <c r="G20" s="31">
        <f>G21/1.22</f>
        <v>35.254098360655739</v>
      </c>
      <c r="H20" s="76" t="s">
        <v>47</v>
      </c>
    </row>
    <row r="21" spans="1:8" ht="18.75" customHeight="1">
      <c r="A21" s="15">
        <v>2</v>
      </c>
      <c r="B21" s="2" t="s">
        <v>29</v>
      </c>
      <c r="C21" s="6" t="s">
        <v>14</v>
      </c>
      <c r="D21" s="9">
        <v>25.29</v>
      </c>
      <c r="E21" s="32">
        <v>26.7</v>
      </c>
      <c r="F21" s="57">
        <v>36.61</v>
      </c>
      <c r="G21" s="57">
        <v>43.01</v>
      </c>
      <c r="H21" s="90"/>
    </row>
    <row r="22" spans="1:8">
      <c r="A22" s="15">
        <v>3</v>
      </c>
      <c r="B22" s="2" t="s">
        <v>33</v>
      </c>
      <c r="C22" s="6" t="s">
        <v>6</v>
      </c>
      <c r="D22" s="9">
        <v>1535.83</v>
      </c>
      <c r="E22" s="34">
        <f>E23/1.2</f>
        <v>1675</v>
      </c>
      <c r="F22" s="34">
        <f>F23/1.22</f>
        <v>2167.377049180328</v>
      </c>
      <c r="G22" s="34">
        <f>G23/1.22</f>
        <v>2557.5081967213114</v>
      </c>
      <c r="H22" s="90"/>
    </row>
    <row r="23" spans="1:8">
      <c r="A23" s="15">
        <v>4</v>
      </c>
      <c r="B23" s="2" t="s">
        <v>41</v>
      </c>
      <c r="C23" s="6" t="s">
        <v>6</v>
      </c>
      <c r="D23" s="9">
        <v>1843</v>
      </c>
      <c r="E23" s="34">
        <v>2010</v>
      </c>
      <c r="F23" s="36">
        <f>2644.2</f>
        <v>2644.2</v>
      </c>
      <c r="G23" s="36">
        <v>3120.16</v>
      </c>
      <c r="H23" s="90"/>
    </row>
    <row r="24" spans="1:8" ht="20.25" customHeight="1" thickBot="1">
      <c r="A24" s="21">
        <v>5</v>
      </c>
      <c r="B24" s="13" t="s">
        <v>32</v>
      </c>
      <c r="C24" s="22" t="s">
        <v>6</v>
      </c>
      <c r="D24" s="17">
        <v>1843</v>
      </c>
      <c r="E24" s="35">
        <v>2010</v>
      </c>
      <c r="F24" s="37">
        <f>F23</f>
        <v>2644.2</v>
      </c>
      <c r="G24" s="37">
        <f>G23</f>
        <v>3120.16</v>
      </c>
      <c r="H24" s="95"/>
    </row>
    <row r="25" spans="1:8" ht="15.6">
      <c r="A25" s="96" t="s">
        <v>18</v>
      </c>
      <c r="B25" s="97"/>
      <c r="C25" s="97"/>
      <c r="D25" s="97"/>
      <c r="E25" s="97"/>
      <c r="F25" s="98"/>
      <c r="G25" s="98"/>
      <c r="H25" s="99"/>
    </row>
    <row r="26" spans="1:8" ht="18.75" customHeight="1">
      <c r="A26" s="15">
        <v>1</v>
      </c>
      <c r="B26" s="2" t="s">
        <v>30</v>
      </c>
      <c r="C26" s="6" t="s">
        <v>14</v>
      </c>
      <c r="D26" s="9">
        <v>25.29</v>
      </c>
      <c r="E26" s="34">
        <v>26.7</v>
      </c>
      <c r="F26" s="36">
        <f>F21</f>
        <v>36.61</v>
      </c>
      <c r="G26" s="36">
        <f>G21</f>
        <v>43.01</v>
      </c>
      <c r="H26" s="76" t="s">
        <v>47</v>
      </c>
    </row>
    <row r="27" spans="1:8" ht="18.75" customHeight="1">
      <c r="A27" s="15">
        <v>2</v>
      </c>
      <c r="B27" s="2" t="s">
        <v>33</v>
      </c>
      <c r="C27" s="6" t="s">
        <v>6</v>
      </c>
      <c r="D27" s="9">
        <v>1277.5</v>
      </c>
      <c r="E27" s="34">
        <v>1392.5</v>
      </c>
      <c r="F27" s="36">
        <f>F28/1.2</f>
        <v>1788.4333333333334</v>
      </c>
      <c r="G27" s="36">
        <f>G28/1.2</f>
        <v>2076.375</v>
      </c>
      <c r="H27" s="90"/>
    </row>
    <row r="28" spans="1:8" ht="18.75" customHeight="1">
      <c r="A28" s="15">
        <v>3</v>
      </c>
      <c r="B28" s="2" t="s">
        <v>41</v>
      </c>
      <c r="C28" s="6" t="s">
        <v>6</v>
      </c>
      <c r="D28" s="9">
        <v>1533</v>
      </c>
      <c r="E28" s="34">
        <v>1671</v>
      </c>
      <c r="F28" s="36">
        <v>2146.12</v>
      </c>
      <c r="G28" s="36">
        <v>2491.65</v>
      </c>
      <c r="H28" s="90"/>
    </row>
    <row r="29" spans="1:8" ht="22.5" customHeight="1" thickBot="1">
      <c r="A29" s="15">
        <v>4</v>
      </c>
      <c r="B29" s="18" t="s">
        <v>32</v>
      </c>
      <c r="C29" s="44" t="s">
        <v>6</v>
      </c>
      <c r="D29" s="19">
        <v>1843</v>
      </c>
      <c r="E29" s="46">
        <v>2010</v>
      </c>
      <c r="F29" s="58">
        <v>2644.2</v>
      </c>
      <c r="G29" s="58">
        <v>3120.16</v>
      </c>
      <c r="H29" s="90"/>
    </row>
    <row r="30" spans="1:8" ht="15.6">
      <c r="A30" s="77" t="s">
        <v>9</v>
      </c>
      <c r="B30" s="78"/>
      <c r="C30" s="78"/>
      <c r="D30" s="78"/>
      <c r="E30" s="78"/>
      <c r="F30" s="79"/>
      <c r="G30" s="79"/>
      <c r="H30" s="80"/>
    </row>
    <row r="31" spans="1:8" ht="27.6">
      <c r="A31" s="69">
        <v>1</v>
      </c>
      <c r="B31" s="2" t="s">
        <v>28</v>
      </c>
      <c r="C31" s="6" t="s">
        <v>6</v>
      </c>
      <c r="D31" s="10">
        <v>1836.4</v>
      </c>
      <c r="E31" s="36">
        <f>E32/1.2</f>
        <v>1981.7666666666667</v>
      </c>
      <c r="F31" s="36">
        <f>F32/1.22</f>
        <v>2559.1721311475412</v>
      </c>
      <c r="G31" s="36">
        <f>G32/1.22</f>
        <v>3004.467213114754</v>
      </c>
      <c r="H31" s="76" t="s">
        <v>47</v>
      </c>
    </row>
    <row r="32" spans="1:8" ht="14.4" thickBot="1">
      <c r="A32" s="100"/>
      <c r="B32" s="13" t="s">
        <v>29</v>
      </c>
      <c r="C32" s="22" t="s">
        <v>6</v>
      </c>
      <c r="D32" s="20">
        <v>2203.6799999999998</v>
      </c>
      <c r="E32" s="37">
        <v>2378.12</v>
      </c>
      <c r="F32" s="37">
        <v>3122.19</v>
      </c>
      <c r="G32" s="37">
        <v>3665.45</v>
      </c>
      <c r="H32" s="95"/>
    </row>
    <row r="33" spans="1:8" ht="35.25" customHeight="1">
      <c r="A33" s="96" t="s">
        <v>10</v>
      </c>
      <c r="B33" s="97"/>
      <c r="C33" s="97"/>
      <c r="D33" s="97"/>
      <c r="E33" s="97"/>
      <c r="F33" s="98"/>
      <c r="G33" s="98"/>
      <c r="H33" s="99"/>
    </row>
    <row r="34" spans="1:8" ht="15.6">
      <c r="A34" s="91" t="s">
        <v>11</v>
      </c>
      <c r="B34" s="92"/>
      <c r="C34" s="92"/>
      <c r="D34" s="92"/>
      <c r="E34" s="92"/>
      <c r="F34" s="93"/>
      <c r="G34" s="93"/>
      <c r="H34" s="94"/>
    </row>
    <row r="35" spans="1:8" ht="27.6">
      <c r="A35" s="69">
        <v>1</v>
      </c>
      <c r="B35" s="2" t="s">
        <v>28</v>
      </c>
      <c r="C35" s="6" t="s">
        <v>6</v>
      </c>
      <c r="D35" s="11">
        <v>3368.28</v>
      </c>
      <c r="E35" s="43">
        <v>4070.08</v>
      </c>
      <c r="F35" s="54">
        <v>4998.3900000000003</v>
      </c>
      <c r="G35" s="54">
        <v>5301.43</v>
      </c>
      <c r="H35" s="76" t="s">
        <v>54</v>
      </c>
    </row>
    <row r="36" spans="1:8" ht="14.4" thickBot="1">
      <c r="A36" s="100"/>
      <c r="B36" s="13" t="s">
        <v>29</v>
      </c>
      <c r="C36" s="22" t="s">
        <v>6</v>
      </c>
      <c r="D36" s="40">
        <v>4041.94</v>
      </c>
      <c r="E36" s="42">
        <f>E35*1.2</f>
        <v>4884.0959999999995</v>
      </c>
      <c r="F36" s="42">
        <f>F35*1.22</f>
        <v>6098.0358000000006</v>
      </c>
      <c r="G36" s="42">
        <f>G35*1.22</f>
        <v>6467.7446</v>
      </c>
      <c r="H36" s="95"/>
    </row>
    <row r="37" spans="1:8" ht="15.6">
      <c r="A37" s="77" t="s">
        <v>12</v>
      </c>
      <c r="B37" s="78"/>
      <c r="C37" s="78"/>
      <c r="D37" s="78"/>
      <c r="E37" s="78"/>
      <c r="F37" s="79"/>
      <c r="G37" s="79"/>
      <c r="H37" s="80"/>
    </row>
    <row r="38" spans="1:8" ht="15.6">
      <c r="A38" s="91" t="s">
        <v>34</v>
      </c>
      <c r="B38" s="92"/>
      <c r="C38" s="92"/>
      <c r="D38" s="92"/>
      <c r="E38" s="92"/>
      <c r="F38" s="93"/>
      <c r="G38" s="93"/>
      <c r="H38" s="94"/>
    </row>
    <row r="39" spans="1:8" ht="27.6">
      <c r="A39" s="69">
        <v>1</v>
      </c>
      <c r="B39" s="2" t="s">
        <v>28</v>
      </c>
      <c r="C39" s="6" t="s">
        <v>6</v>
      </c>
      <c r="D39" s="12">
        <v>1800</v>
      </c>
      <c r="E39" s="34">
        <f>E40/1.2</f>
        <v>1962.5</v>
      </c>
      <c r="F39" s="34">
        <f>F40/1.22</f>
        <v>2542.5</v>
      </c>
      <c r="G39" s="34">
        <f>G40/1.22</f>
        <v>2957.7868852459019</v>
      </c>
      <c r="H39" s="76" t="s">
        <v>47</v>
      </c>
    </row>
    <row r="40" spans="1:8" ht="14.4" thickBot="1">
      <c r="A40" s="89"/>
      <c r="B40" s="18" t="s">
        <v>29</v>
      </c>
      <c r="C40" s="44" t="s">
        <v>6</v>
      </c>
      <c r="D40" s="45">
        <v>2160</v>
      </c>
      <c r="E40" s="46">
        <v>2355</v>
      </c>
      <c r="F40" s="55">
        <v>3101.85</v>
      </c>
      <c r="G40" s="55">
        <v>3608.5</v>
      </c>
      <c r="H40" s="90"/>
    </row>
    <row r="41" spans="1:8" ht="15.75" customHeight="1">
      <c r="A41" s="101" t="s">
        <v>13</v>
      </c>
      <c r="B41" s="102"/>
      <c r="C41" s="102"/>
      <c r="D41" s="102"/>
      <c r="E41" s="102"/>
      <c r="F41" s="102"/>
      <c r="G41" s="102"/>
      <c r="H41" s="103"/>
    </row>
    <row r="42" spans="1:8" ht="27.6">
      <c r="A42" s="69">
        <v>1</v>
      </c>
      <c r="B42" s="2" t="s">
        <v>28</v>
      </c>
      <c r="C42" s="6" t="s">
        <v>6</v>
      </c>
      <c r="D42" s="12">
        <v>1874.17</v>
      </c>
      <c r="E42" s="34">
        <f>E43/1.2</f>
        <v>2041.6666666666667</v>
      </c>
      <c r="F42" s="34">
        <f>F43/1.22</f>
        <v>2615.8606557377047</v>
      </c>
      <c r="G42" s="34">
        <f>G43/1.22</f>
        <v>3037.0081967213118</v>
      </c>
      <c r="H42" s="76" t="s">
        <v>47</v>
      </c>
    </row>
    <row r="43" spans="1:8" ht="14.4" thickBot="1">
      <c r="A43" s="100"/>
      <c r="B43" s="13" t="s">
        <v>29</v>
      </c>
      <c r="C43" s="22" t="s">
        <v>6</v>
      </c>
      <c r="D43" s="14">
        <v>2249</v>
      </c>
      <c r="E43" s="35">
        <v>2450</v>
      </c>
      <c r="F43" s="56">
        <v>3191.35</v>
      </c>
      <c r="G43" s="56">
        <v>3705.15</v>
      </c>
      <c r="H43" s="95"/>
    </row>
    <row r="44" spans="1:8">
      <c r="D44" s="38"/>
      <c r="E44" s="39"/>
      <c r="F44" s="39"/>
      <c r="G44" s="39"/>
    </row>
  </sheetData>
  <mergeCells count="44">
    <mergeCell ref="A39:A40"/>
    <mergeCell ref="H39:H40"/>
    <mergeCell ref="A41:H41"/>
    <mergeCell ref="A42:A43"/>
    <mergeCell ref="H42:H43"/>
    <mergeCell ref="A38:H38"/>
    <mergeCell ref="H20:H24"/>
    <mergeCell ref="A25:H25"/>
    <mergeCell ref="H26:H29"/>
    <mergeCell ref="A30:H30"/>
    <mergeCell ref="A31:A32"/>
    <mergeCell ref="H31:H32"/>
    <mergeCell ref="A33:H33"/>
    <mergeCell ref="A34:H34"/>
    <mergeCell ref="A35:A36"/>
    <mergeCell ref="H35:H36"/>
    <mergeCell ref="A37:H37"/>
    <mergeCell ref="A19:H19"/>
    <mergeCell ref="A9:A10"/>
    <mergeCell ref="H9:H10"/>
    <mergeCell ref="A11:A12"/>
    <mergeCell ref="H11:H12"/>
    <mergeCell ref="A13:A14"/>
    <mergeCell ref="H13:H14"/>
    <mergeCell ref="A15:A16"/>
    <mergeCell ref="H15:H16"/>
    <mergeCell ref="A17:A18"/>
    <mergeCell ref="C17:C18"/>
    <mergeCell ref="H17:H18"/>
    <mergeCell ref="A6:H6"/>
    <mergeCell ref="A7:A8"/>
    <mergeCell ref="C7:C8"/>
    <mergeCell ref="D7:D8"/>
    <mergeCell ref="E7:E8"/>
    <mergeCell ref="F7:F8"/>
    <mergeCell ref="G7:G8"/>
    <mergeCell ref="H7:H8"/>
    <mergeCell ref="A1:H1"/>
    <mergeCell ref="A2:H2"/>
    <mergeCell ref="A4:A5"/>
    <mergeCell ref="B4:B5"/>
    <mergeCell ref="C4:C5"/>
    <mergeCell ref="D4:F4"/>
    <mergeCell ref="H4:H5"/>
  </mergeCells>
  <pageMargins left="0.31496062992125984" right="0.31496062992125984" top="0.74803149606299213" bottom="0.35433070866141736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5"/>
  <sheetViews>
    <sheetView zoomScaleNormal="100" workbookViewId="0">
      <selection activeCell="P32" sqref="P32"/>
    </sheetView>
  </sheetViews>
  <sheetFormatPr defaultColWidth="9.109375" defaultRowHeight="13.8"/>
  <cols>
    <col min="1" max="1" width="6.109375" style="1" bestFit="1" customWidth="1"/>
    <col min="2" max="2" width="42.6640625" style="1" customWidth="1"/>
    <col min="3" max="3" width="11.44140625" style="1" customWidth="1"/>
    <col min="4" max="4" width="14.5546875" style="25" hidden="1" customWidth="1"/>
    <col min="5" max="6" width="14.5546875" style="25" customWidth="1"/>
    <col min="7" max="7" width="23.88671875" style="4" customWidth="1"/>
    <col min="8" max="8" width="9.109375" style="1"/>
    <col min="9" max="9" width="10.33203125" style="1" bestFit="1" customWidth="1"/>
    <col min="10" max="16384" width="9.109375" style="1"/>
  </cols>
  <sheetData>
    <row r="1" spans="1:16" ht="17.399999999999999">
      <c r="A1" s="66" t="s">
        <v>42</v>
      </c>
      <c r="B1" s="66"/>
      <c r="C1" s="66"/>
      <c r="D1" s="66"/>
      <c r="E1" s="66"/>
      <c r="F1" s="66"/>
      <c r="G1" s="66"/>
    </row>
    <row r="2" spans="1:16">
      <c r="A2" s="67" t="s">
        <v>44</v>
      </c>
      <c r="B2" s="67"/>
      <c r="C2" s="67"/>
      <c r="D2" s="67"/>
      <c r="E2" s="67"/>
      <c r="F2" s="67"/>
      <c r="G2" s="67"/>
    </row>
    <row r="3" spans="1:16" ht="14.4" thickBot="1">
      <c r="D3" s="24"/>
      <c r="E3" s="24"/>
      <c r="F3" s="24"/>
      <c r="G3" s="1"/>
    </row>
    <row r="4" spans="1:16">
      <c r="A4" s="68" t="s">
        <v>0</v>
      </c>
      <c r="B4" s="70" t="s">
        <v>1</v>
      </c>
      <c r="C4" s="70" t="s">
        <v>2</v>
      </c>
      <c r="D4" s="106" t="s">
        <v>3</v>
      </c>
      <c r="E4" s="107"/>
      <c r="F4" s="64"/>
      <c r="G4" s="75" t="s">
        <v>4</v>
      </c>
    </row>
    <row r="5" spans="1:16" ht="28.2" thickBot="1">
      <c r="A5" s="104"/>
      <c r="B5" s="105"/>
      <c r="C5" s="105"/>
      <c r="D5" s="52" t="s">
        <v>27</v>
      </c>
      <c r="E5" s="59" t="s">
        <v>45</v>
      </c>
      <c r="F5" s="59" t="s">
        <v>46</v>
      </c>
      <c r="G5" s="108"/>
    </row>
    <row r="6" spans="1:16" ht="32.25" customHeight="1">
      <c r="A6" s="109" t="s">
        <v>20</v>
      </c>
      <c r="B6" s="110"/>
      <c r="C6" s="110"/>
      <c r="D6" s="110"/>
      <c r="E6" s="111"/>
      <c r="F6" s="111"/>
      <c r="G6" s="112"/>
    </row>
    <row r="7" spans="1:16" s="24" customFormat="1" ht="31.5" customHeight="1">
      <c r="A7" s="81">
        <v>1</v>
      </c>
      <c r="B7" s="5" t="s">
        <v>55</v>
      </c>
      <c r="C7" s="82" t="s">
        <v>40</v>
      </c>
      <c r="D7" s="27">
        <v>36.43</v>
      </c>
      <c r="E7" s="60">
        <v>38.22</v>
      </c>
      <c r="F7" s="60">
        <v>38.409999999999997</v>
      </c>
      <c r="G7" s="76" t="s">
        <v>48</v>
      </c>
    </row>
    <row r="8" spans="1:16" s="24" customFormat="1">
      <c r="A8" s="81"/>
      <c r="B8" s="5" t="s">
        <v>21</v>
      </c>
      <c r="C8" s="82"/>
      <c r="D8" s="27">
        <f>D7*1.2</f>
        <v>43.716000000000001</v>
      </c>
      <c r="E8" s="27">
        <f>E7*1.22</f>
        <v>46.628399999999999</v>
      </c>
      <c r="F8" s="27">
        <f>F7*1.22</f>
        <v>46.860199999999992</v>
      </c>
      <c r="G8" s="87"/>
    </row>
    <row r="9" spans="1:16" s="24" customFormat="1" ht="22.5" customHeight="1">
      <c r="A9" s="81">
        <v>2</v>
      </c>
      <c r="B9" s="5" t="s">
        <v>56</v>
      </c>
      <c r="C9" s="6" t="s">
        <v>40</v>
      </c>
      <c r="D9" s="27">
        <v>67.94</v>
      </c>
      <c r="E9" s="60">
        <v>71.98</v>
      </c>
      <c r="F9" s="60">
        <v>78.69</v>
      </c>
      <c r="G9" s="76" t="s">
        <v>49</v>
      </c>
      <c r="I9" s="47"/>
      <c r="P9" s="24" t="s">
        <v>15</v>
      </c>
    </row>
    <row r="10" spans="1:16" s="24" customFormat="1">
      <c r="A10" s="81"/>
      <c r="B10" s="5" t="s">
        <v>7</v>
      </c>
      <c r="C10" s="6" t="s">
        <v>40</v>
      </c>
      <c r="D10" s="27">
        <f>D9*1.2</f>
        <v>81.527999999999992</v>
      </c>
      <c r="E10" s="27">
        <f>E9*1.22</f>
        <v>87.815600000000003</v>
      </c>
      <c r="F10" s="27">
        <f>F9*1.22</f>
        <v>96.001799999999989</v>
      </c>
      <c r="G10" s="87"/>
    </row>
    <row r="11" spans="1:16" s="24" customFormat="1" ht="16.5" customHeight="1">
      <c r="A11" s="113" t="s">
        <v>24</v>
      </c>
      <c r="B11" s="114"/>
      <c r="C11" s="114"/>
      <c r="D11" s="114"/>
      <c r="E11" s="114"/>
      <c r="F11" s="114"/>
      <c r="G11" s="115"/>
    </row>
    <row r="12" spans="1:16" s="24" customFormat="1" ht="28.5" customHeight="1">
      <c r="A12" s="116">
        <v>1</v>
      </c>
      <c r="B12" s="48" t="s">
        <v>55</v>
      </c>
      <c r="C12" s="117" t="s">
        <v>40</v>
      </c>
      <c r="D12" s="28">
        <f>D13/1.2</f>
        <v>22.25</v>
      </c>
      <c r="E12" s="28">
        <f>E13/1.22</f>
        <v>30.008196721311474</v>
      </c>
      <c r="F12" s="28">
        <f>F13/1.22</f>
        <v>35.254098360655739</v>
      </c>
      <c r="G12" s="118" t="s">
        <v>47</v>
      </c>
    </row>
    <row r="13" spans="1:16" s="24" customFormat="1">
      <c r="A13" s="116"/>
      <c r="B13" s="48" t="s">
        <v>21</v>
      </c>
      <c r="C13" s="117"/>
      <c r="D13" s="28">
        <v>26.7</v>
      </c>
      <c r="E13" s="61">
        <v>36.61</v>
      </c>
      <c r="F13" s="61">
        <v>43.01</v>
      </c>
      <c r="G13" s="119"/>
    </row>
    <row r="14" spans="1:16" s="24" customFormat="1" ht="27.6">
      <c r="A14" s="116">
        <v>2</v>
      </c>
      <c r="B14" s="48" t="s">
        <v>57</v>
      </c>
      <c r="C14" s="26" t="s">
        <v>40</v>
      </c>
      <c r="D14" s="28">
        <f>D15/1.2</f>
        <v>47.666666666666671</v>
      </c>
      <c r="E14" s="28">
        <f>E15/1.22</f>
        <v>59.606557377049178</v>
      </c>
      <c r="F14" s="28">
        <f>F15/1.22</f>
        <v>67.950819672131161</v>
      </c>
      <c r="G14" s="118" t="s">
        <v>47</v>
      </c>
      <c r="I14" s="47"/>
      <c r="P14" s="24" t="s">
        <v>15</v>
      </c>
    </row>
    <row r="15" spans="1:16" s="24" customFormat="1">
      <c r="A15" s="116"/>
      <c r="B15" s="48" t="s">
        <v>7</v>
      </c>
      <c r="C15" s="26" t="s">
        <v>40</v>
      </c>
      <c r="D15" s="28">
        <v>57.2</v>
      </c>
      <c r="E15" s="28">
        <v>72.72</v>
      </c>
      <c r="F15" s="28">
        <v>82.9</v>
      </c>
      <c r="G15" s="119"/>
    </row>
    <row r="16" spans="1:16" s="24" customFormat="1" ht="22.5" customHeight="1">
      <c r="A16" s="120" t="s">
        <v>23</v>
      </c>
      <c r="B16" s="121"/>
      <c r="C16" s="121"/>
      <c r="D16" s="121"/>
      <c r="E16" s="121"/>
      <c r="F16" s="121"/>
      <c r="G16" s="122"/>
    </row>
    <row r="17" spans="1:16" s="24" customFormat="1" ht="31.5" customHeight="1">
      <c r="A17" s="116">
        <v>1</v>
      </c>
      <c r="B17" s="48" t="s">
        <v>55</v>
      </c>
      <c r="C17" s="117" t="s">
        <v>40</v>
      </c>
      <c r="D17" s="28">
        <f>D18/1.2</f>
        <v>28.166666666666664</v>
      </c>
      <c r="E17" s="28">
        <f>E18/1.22</f>
        <v>35.844262295081968</v>
      </c>
      <c r="F17" s="65"/>
      <c r="G17" s="118" t="s">
        <v>47</v>
      </c>
    </row>
    <row r="18" spans="1:16" s="24" customFormat="1">
      <c r="A18" s="116"/>
      <c r="B18" s="48" t="s">
        <v>21</v>
      </c>
      <c r="C18" s="117"/>
      <c r="D18" s="28">
        <v>33.799999999999997</v>
      </c>
      <c r="E18" s="28">
        <v>43.73</v>
      </c>
      <c r="F18" s="65"/>
      <c r="G18" s="119"/>
    </row>
    <row r="19" spans="1:16" s="24" customFormat="1" ht="27.6">
      <c r="A19" s="116">
        <v>2</v>
      </c>
      <c r="B19" s="48" t="s">
        <v>57</v>
      </c>
      <c r="C19" s="26" t="s">
        <v>40</v>
      </c>
      <c r="D19" s="28">
        <f>D20/1.2</f>
        <v>28.833333333333336</v>
      </c>
      <c r="E19" s="28">
        <f>E20/1.22</f>
        <v>36.680327868852459</v>
      </c>
      <c r="F19" s="28">
        <f>F20/1.22</f>
        <v>45.852459016393439</v>
      </c>
      <c r="G19" s="118" t="s">
        <v>47</v>
      </c>
      <c r="I19" s="47"/>
      <c r="P19" s="24" t="s">
        <v>15</v>
      </c>
    </row>
    <row r="20" spans="1:16" s="24" customFormat="1">
      <c r="A20" s="116"/>
      <c r="B20" s="48" t="s">
        <v>7</v>
      </c>
      <c r="C20" s="26" t="s">
        <v>40</v>
      </c>
      <c r="D20" s="28">
        <v>34.6</v>
      </c>
      <c r="E20" s="28">
        <v>44.75</v>
      </c>
      <c r="F20" s="28">
        <v>55.94</v>
      </c>
      <c r="G20" s="119"/>
    </row>
    <row r="21" spans="1:16" s="24" customFormat="1" ht="20.25" customHeight="1">
      <c r="A21" s="120" t="s">
        <v>25</v>
      </c>
      <c r="B21" s="121"/>
      <c r="C21" s="121"/>
      <c r="D21" s="121"/>
      <c r="E21" s="121"/>
      <c r="F21" s="121"/>
      <c r="G21" s="122"/>
    </row>
    <row r="22" spans="1:16" s="24" customFormat="1" ht="31.5" customHeight="1">
      <c r="A22" s="116">
        <v>1</v>
      </c>
      <c r="B22" s="48" t="s">
        <v>55</v>
      </c>
      <c r="C22" s="117" t="s">
        <v>40</v>
      </c>
      <c r="D22" s="28">
        <f>D23/1.2</f>
        <v>22.25</v>
      </c>
      <c r="E22" s="28">
        <f>E23/1.22</f>
        <v>30.008196721311474</v>
      </c>
      <c r="F22" s="28">
        <f>F23/1.22</f>
        <v>35.254098360655739</v>
      </c>
      <c r="G22" s="118" t="s">
        <v>47</v>
      </c>
    </row>
    <row r="23" spans="1:16" s="24" customFormat="1">
      <c r="A23" s="116"/>
      <c r="B23" s="48" t="s">
        <v>21</v>
      </c>
      <c r="C23" s="117"/>
      <c r="D23" s="28">
        <v>26.7</v>
      </c>
      <c r="E23" s="61">
        <v>36.61</v>
      </c>
      <c r="F23" s="61">
        <v>43.01</v>
      </c>
      <c r="G23" s="119"/>
    </row>
    <row r="24" spans="1:16" s="24" customFormat="1" ht="27.6">
      <c r="A24" s="116">
        <v>2</v>
      </c>
      <c r="B24" s="48" t="s">
        <v>57</v>
      </c>
      <c r="C24" s="26" t="s">
        <v>40</v>
      </c>
      <c r="D24" s="28" t="s">
        <v>26</v>
      </c>
      <c r="E24" s="28" t="s">
        <v>26</v>
      </c>
      <c r="F24" s="28" t="s">
        <v>26</v>
      </c>
      <c r="G24" s="118" t="s">
        <v>47</v>
      </c>
      <c r="I24" s="47"/>
      <c r="P24" s="24" t="s">
        <v>15</v>
      </c>
    </row>
    <row r="25" spans="1:16" s="24" customFormat="1" ht="14.4" thickBot="1">
      <c r="A25" s="123"/>
      <c r="B25" s="49" t="s">
        <v>7</v>
      </c>
      <c r="C25" s="50" t="s">
        <v>40</v>
      </c>
      <c r="D25" s="51" t="s">
        <v>26</v>
      </c>
      <c r="E25" s="51" t="s">
        <v>26</v>
      </c>
      <c r="F25" s="51" t="s">
        <v>26</v>
      </c>
      <c r="G25" s="119"/>
    </row>
    <row r="26" spans="1:16" s="24" customFormat="1" ht="55.5" customHeight="1">
      <c r="A26" s="124" t="s">
        <v>35</v>
      </c>
      <c r="B26" s="125"/>
      <c r="C26" s="125"/>
      <c r="D26" s="125"/>
      <c r="E26" s="126"/>
      <c r="F26" s="126"/>
      <c r="G26" s="127"/>
    </row>
    <row r="27" spans="1:16" s="24" customFormat="1" ht="31.5" customHeight="1">
      <c r="A27" s="116">
        <v>1</v>
      </c>
      <c r="B27" s="48" t="s">
        <v>55</v>
      </c>
      <c r="C27" s="117" t="s">
        <v>40</v>
      </c>
      <c r="D27" s="28">
        <v>79.84</v>
      </c>
      <c r="E27" s="28">
        <v>80.430000000000007</v>
      </c>
      <c r="F27" s="28">
        <v>80.430000000000007</v>
      </c>
      <c r="G27" s="118" t="s">
        <v>50</v>
      </c>
    </row>
    <row r="28" spans="1:16" s="24" customFormat="1" ht="16.5" customHeight="1">
      <c r="A28" s="116"/>
      <c r="B28" s="48" t="s">
        <v>21</v>
      </c>
      <c r="C28" s="117"/>
      <c r="D28" s="28">
        <f>D27*1.2</f>
        <v>95.808000000000007</v>
      </c>
      <c r="E28" s="27">
        <f>E27*1.22</f>
        <v>98.124600000000001</v>
      </c>
      <c r="F28" s="27">
        <f>F27*1.22</f>
        <v>98.124600000000001</v>
      </c>
      <c r="G28" s="119"/>
    </row>
    <row r="29" spans="1:16" s="24" customFormat="1" ht="26.25" customHeight="1">
      <c r="A29" s="116">
        <v>2</v>
      </c>
      <c r="B29" s="48" t="s">
        <v>56</v>
      </c>
      <c r="C29" s="26" t="s">
        <v>40</v>
      </c>
      <c r="D29" s="28">
        <v>37.79</v>
      </c>
      <c r="E29" s="28">
        <v>44.99</v>
      </c>
      <c r="F29" s="28">
        <v>50.5</v>
      </c>
      <c r="G29" s="118" t="s">
        <v>50</v>
      </c>
      <c r="I29" s="47"/>
      <c r="P29" s="24" t="s">
        <v>15</v>
      </c>
    </row>
    <row r="30" spans="1:16" s="24" customFormat="1" ht="20.25" customHeight="1">
      <c r="A30" s="116"/>
      <c r="B30" s="48" t="s">
        <v>7</v>
      </c>
      <c r="C30" s="26" t="s">
        <v>40</v>
      </c>
      <c r="D30" s="28">
        <f>D29*1.2</f>
        <v>45.347999999999999</v>
      </c>
      <c r="E30" s="27">
        <f>E29*1.22</f>
        <v>54.887799999999999</v>
      </c>
      <c r="F30" s="27">
        <f>F29*1.22</f>
        <v>61.61</v>
      </c>
      <c r="G30" s="119"/>
    </row>
    <row r="31" spans="1:16" s="24" customFormat="1">
      <c r="A31" s="120" t="s">
        <v>22</v>
      </c>
      <c r="B31" s="121"/>
      <c r="C31" s="121"/>
      <c r="D31" s="121"/>
      <c r="E31" s="121"/>
      <c r="F31" s="121"/>
      <c r="G31" s="122"/>
    </row>
    <row r="32" spans="1:16" s="24" customFormat="1" ht="36" customHeight="1">
      <c r="A32" s="116">
        <v>1</v>
      </c>
      <c r="B32" s="48" t="s">
        <v>55</v>
      </c>
      <c r="C32" s="117" t="s">
        <v>40</v>
      </c>
      <c r="D32" s="28">
        <f>D33/1.2</f>
        <v>45</v>
      </c>
      <c r="E32" s="28">
        <f>E33/1.22</f>
        <v>56.557377049180332</v>
      </c>
      <c r="F32" s="28">
        <f>F33/1.22</f>
        <v>65.040983606557376</v>
      </c>
      <c r="G32" s="118" t="s">
        <v>47</v>
      </c>
    </row>
    <row r="33" spans="1:16" s="24" customFormat="1">
      <c r="A33" s="116"/>
      <c r="B33" s="48" t="s">
        <v>21</v>
      </c>
      <c r="C33" s="117"/>
      <c r="D33" s="28">
        <v>54</v>
      </c>
      <c r="E33" s="28">
        <v>69</v>
      </c>
      <c r="F33" s="28">
        <v>79.349999999999994</v>
      </c>
      <c r="G33" s="119"/>
    </row>
    <row r="34" spans="1:16" s="24" customFormat="1" ht="27.6">
      <c r="A34" s="116">
        <v>2</v>
      </c>
      <c r="B34" s="48" t="s">
        <v>57</v>
      </c>
      <c r="C34" s="26" t="s">
        <v>40</v>
      </c>
      <c r="D34" s="28">
        <f>D35/1.2</f>
        <v>27.616666666666667</v>
      </c>
      <c r="E34" s="28">
        <f>E35/1.22</f>
        <v>36.680327868852459</v>
      </c>
      <c r="F34" s="28">
        <f>F35/1.22</f>
        <v>45.852459016393439</v>
      </c>
      <c r="G34" s="118" t="s">
        <v>47</v>
      </c>
      <c r="I34" s="47"/>
      <c r="P34" s="24" t="s">
        <v>15</v>
      </c>
    </row>
    <row r="35" spans="1:16" s="24" customFormat="1" ht="14.4" thickBot="1">
      <c r="A35" s="123"/>
      <c r="B35" s="49" t="s">
        <v>7</v>
      </c>
      <c r="C35" s="50" t="s">
        <v>40</v>
      </c>
      <c r="D35" s="51">
        <v>33.14</v>
      </c>
      <c r="E35" s="62">
        <v>44.75</v>
      </c>
      <c r="F35" s="62">
        <v>55.94</v>
      </c>
      <c r="G35" s="119"/>
    </row>
  </sheetData>
  <mergeCells count="43">
    <mergeCell ref="A31:G31"/>
    <mergeCell ref="A32:A33"/>
    <mergeCell ref="C32:C33"/>
    <mergeCell ref="G32:G33"/>
    <mergeCell ref="A34:A35"/>
    <mergeCell ref="G34:G35"/>
    <mergeCell ref="A26:G26"/>
    <mergeCell ref="A27:A28"/>
    <mergeCell ref="C27:C28"/>
    <mergeCell ref="G27:G28"/>
    <mergeCell ref="A29:A30"/>
    <mergeCell ref="G29:G30"/>
    <mergeCell ref="A21:G21"/>
    <mergeCell ref="A22:A23"/>
    <mergeCell ref="C22:C23"/>
    <mergeCell ref="G22:G23"/>
    <mergeCell ref="A24:A25"/>
    <mergeCell ref="G24:G25"/>
    <mergeCell ref="A16:G16"/>
    <mergeCell ref="A17:A18"/>
    <mergeCell ref="C17:C18"/>
    <mergeCell ref="G17:G18"/>
    <mergeCell ref="A19:A20"/>
    <mergeCell ref="G19:G20"/>
    <mergeCell ref="A11:G11"/>
    <mergeCell ref="A12:A13"/>
    <mergeCell ref="C12:C13"/>
    <mergeCell ref="G12:G13"/>
    <mergeCell ref="A14:A15"/>
    <mergeCell ref="G14:G15"/>
    <mergeCell ref="A6:G6"/>
    <mergeCell ref="A7:A8"/>
    <mergeCell ref="C7:C8"/>
    <mergeCell ref="G7:G8"/>
    <mergeCell ref="A9:A10"/>
    <mergeCell ref="G9:G10"/>
    <mergeCell ref="A1:G1"/>
    <mergeCell ref="A2:G2"/>
    <mergeCell ref="A4:A5"/>
    <mergeCell ref="B4:B5"/>
    <mergeCell ref="C4:C5"/>
    <mergeCell ref="D4:E4"/>
    <mergeCell ref="G4:G5"/>
  </mergeCells>
  <pageMargins left="0.11811023622047245" right="0.11811023622047245" top="0.74803149606299213" bottom="0.35433070866141736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Тепло 2026</vt:lpstr>
      <vt:lpstr>ВиВ 2026</vt:lpstr>
      <vt:lpstr>'ВиВ 2026'!Область_печати</vt:lpstr>
      <vt:lpstr>'Тепло 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2025-12-29T08:40:42Z</dcterms:modified>
</cp:coreProperties>
</file>