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ноябрь\"/>
    </mc:Choice>
  </mc:AlternateContent>
  <bookViews>
    <workbookView xWindow="0" yWindow="0" windowWidth="23040" windowHeight="10665"/>
  </bookViews>
  <sheets>
    <sheet name="с областными" sheetId="13" r:id="rId1"/>
  </sheets>
  <definedNames>
    <definedName name="_xlnm.Print_Area" localSheetId="0">'с областными'!$A$1:$D$565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3" l="1"/>
  <c r="D15" i="13"/>
  <c r="D562" i="13" l="1"/>
  <c r="D542" i="13" l="1"/>
  <c r="D545" i="13"/>
  <c r="D194" i="13" l="1"/>
  <c r="D94" i="13"/>
  <c r="D554" i="13"/>
  <c r="D557" i="13"/>
  <c r="D561" i="13"/>
  <c r="D486" i="13"/>
  <c r="D392" i="13"/>
  <c r="D379" i="13"/>
  <c r="D378" i="13" s="1"/>
  <c r="D311" i="13"/>
  <c r="D212" i="13"/>
  <c r="D71" i="13"/>
  <c r="D259" i="13" l="1"/>
  <c r="D344" i="13"/>
  <c r="D339" i="13"/>
  <c r="D297" i="13"/>
  <c r="D80" i="13"/>
  <c r="D10" i="13"/>
  <c r="D430" i="13"/>
  <c r="D414" i="13" s="1"/>
  <c r="D221" i="13" l="1"/>
  <c r="D500" i="13" l="1"/>
  <c r="D459" i="13"/>
  <c r="D436" i="13"/>
  <c r="D239" i="13"/>
  <c r="D202" i="13" l="1"/>
  <c r="D537" i="13"/>
  <c r="D215" i="13" l="1"/>
  <c r="D9" i="13" l="1"/>
  <c r="D550" i="13" l="1"/>
  <c r="D432" i="13"/>
  <c r="D547" i="13" l="1"/>
  <c r="D539" i="13"/>
  <c r="D536" i="13"/>
  <c r="D530" i="13"/>
  <c r="D527" i="13"/>
  <c r="D525" i="13"/>
  <c r="D521" i="13"/>
  <c r="D517" i="13"/>
  <c r="D513" i="13"/>
  <c r="D510" i="13"/>
  <c r="D506" i="13"/>
  <c r="D499" i="13" s="1"/>
  <c r="D449" i="13"/>
  <c r="D248" i="13"/>
  <c r="D235" i="13"/>
  <c r="D228" i="13"/>
  <c r="D209" i="13"/>
  <c r="D169" i="13"/>
  <c r="D220" i="13" l="1"/>
  <c r="D208" i="13"/>
  <c r="D431" i="13"/>
  <c r="D364" i="13" l="1"/>
  <c r="D343" i="13"/>
  <c r="D310" i="13"/>
  <c r="D247" i="13"/>
  <c r="D93" i="13" l="1"/>
  <c r="D391" i="13" l="1"/>
  <c r="D565" i="13" s="1"/>
</calcChain>
</file>

<file path=xl/sharedStrings.xml><?xml version="1.0" encoding="utf-8"?>
<sst xmlns="http://schemas.openxmlformats.org/spreadsheetml/2006/main" count="848" uniqueCount="552">
  <si>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</si>
  <si>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</si>
  <si>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</si>
  <si>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</si>
  <si>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</si>
  <si>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</si>
  <si>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</si>
  <si>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</si>
  <si>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</si>
  <si>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</si>
  <si>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</si>
  <si>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</si>
  <si>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</si>
  <si>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</si>
  <si>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</si>
  <si>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</si>
  <si>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</si>
  <si>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</si>
  <si>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</si>
  <si>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</si>
  <si>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</si>
  <si>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</si>
  <si>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</si>
  <si>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</si>
  <si>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</si>
  <si>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</si>
  <si>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</si>
  <si>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</si>
  <si>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</si>
  <si>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</si>
  <si>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</si>
  <si>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</si>
  <si>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</si>
  <si>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</si>
  <si>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</si>
  <si>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</si>
  <si>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</si>
  <si>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</si>
  <si>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</si>
  <si>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</si>
  <si>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</si>
  <si>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</si>
  <si>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</si>
  <si>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</si>
  <si>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</si>
  <si>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</si>
  <si>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</si>
  <si>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</si>
  <si>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</si>
  <si>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</si>
  <si>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</si>
  <si>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</si>
  <si>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</si>
  <si>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</si>
  <si>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</si>
  <si>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</si>
  <si>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</si>
  <si>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</si>
  <si>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</si>
  <si>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</si>
  <si>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</si>
  <si>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</si>
  <si>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</si>
  <si>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</si>
  <si>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</si>
  <si>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</si>
  <si>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</si>
  <si>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</si>
  <si>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</si>
  <si>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</si>
  <si>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</si>
  <si>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</si>
  <si>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</si>
  <si>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</si>
  <si>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</si>
  <si>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</si>
  <si>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</si>
  <si>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</si>
  <si>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</si>
  <si>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</si>
  <si>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</si>
  <si>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</si>
  <si>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</si>
  <si>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</si>
  <si>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</si>
  <si>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</si>
  <si>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</si>
  <si>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</si>
  <si>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</si>
  <si>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</si>
  <si>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</si>
  <si>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</si>
  <si>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</si>
  <si>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</si>
  <si>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</si>
  <si>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</si>
  <si>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</si>
  <si>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</si>
  <si>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</si>
  <si>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</si>
  <si>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</si>
  <si>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</si>
  <si>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</si>
  <si>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</si>
  <si>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</si>
  <si>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</si>
  <si>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</si>
  <si>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</si>
  <si>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</si>
  <si>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</si>
  <si>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</si>
  <si>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</si>
  <si>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</si>
  <si>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</si>
  <si>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</si>
  <si>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</si>
  <si>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</si>
  <si>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</si>
  <si>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</si>
  <si>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</si>
  <si>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</si>
  <si>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</si>
  <si>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</si>
  <si>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</si>
  <si>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</si>
  <si>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</si>
  <si>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</si>
  <si>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</si>
  <si>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</si>
  <si>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</si>
  <si>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</si>
  <si>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</si>
  <si>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</si>
  <si>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</si>
  <si>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</si>
  <si>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</si>
  <si>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</si>
  <si>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</si>
  <si>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</si>
  <si>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</si>
  <si>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</si>
  <si>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</si>
  <si>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</si>
  <si>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</si>
  <si>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</si>
  <si>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</si>
  <si>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</si>
  <si>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</si>
  <si>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</si>
  <si>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</si>
  <si>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</si>
  <si>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</si>
  <si>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</si>
  <si>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</si>
  <si>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</si>
  <si>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</si>
  <si>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</si>
  <si>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</si>
  <si>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</si>
  <si>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</si>
  <si>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</si>
  <si>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</si>
  <si>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</si>
  <si>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</si>
  <si>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</si>
  <si>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</si>
  <si>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</si>
  <si>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</si>
  <si>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</si>
  <si>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</si>
  <si>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</si>
  <si>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</si>
  <si>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</si>
  <si>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</si>
  <si>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</si>
  <si>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</si>
  <si>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</si>
  <si>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</si>
  <si>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</si>
  <si>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</si>
  <si>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</si>
  <si>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</si>
  <si>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</si>
  <si>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</si>
  <si>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</si>
  <si>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</si>
  <si>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</si>
  <si>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</si>
  <si>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</si>
  <si>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</si>
  <si>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</si>
  <si>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</si>
  <si>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</si>
  <si>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</si>
  <si>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</si>
  <si>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</si>
  <si>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</si>
  <si>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</si>
  <si>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</si>
  <si>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</si>
  <si>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</si>
  <si>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</si>
  <si>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</si>
  <si>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</si>
  <si>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</si>
  <si>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</si>
  <si>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</si>
  <si>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</si>
  <si>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</si>
  <si>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</si>
  <si>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</si>
  <si>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</si>
  <si>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</si>
  <si>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</si>
  <si>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</si>
  <si>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</si>
  <si>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</si>
  <si>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</si>
  <si>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</si>
  <si>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</si>
  <si>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</si>
  <si>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</si>
  <si>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</si>
  <si>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</si>
  <si>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</si>
  <si>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</si>
  <si>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</si>
  <si>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</si>
  <si>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</si>
  <si>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</si>
  <si>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</si>
  <si>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</si>
  <si>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</si>
  <si>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</si>
  <si>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</si>
  <si>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</si>
  <si>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</si>
  <si>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</si>
  <si>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</si>
  <si>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</si>
  <si>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</si>
  <si>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</si>
  <si>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</si>
  <si>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</si>
  <si>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</si>
  <si>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</si>
  <si>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</si>
  <si>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</si>
  <si>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</si>
  <si>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</si>
  <si>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</si>
  <si>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</si>
  <si>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</si>
  <si>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</si>
  <si>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</si>
  <si>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</si>
  <si>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</si>
  <si>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</si>
  <si>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</si>
  <si>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</si>
  <si>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</si>
  <si>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</si>
  <si>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</si>
  <si>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</si>
  <si>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</si>
  <si>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</si>
  <si>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</si>
  <si>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</si>
  <si>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</si>
  <si>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</si>
  <si>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</si>
  <si>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</si>
  <si>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</si>
  <si>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</si>
  <si>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</si>
  <si>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</si>
  <si>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</si>
  <si>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</si>
  <si>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</si>
  <si>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</si>
  <si>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</si>
  <si>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</si>
  <si>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</si>
  <si>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</si>
  <si>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</si>
  <si>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</si>
  <si>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</si>
  <si>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</si>
  <si>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</si>
  <si>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</si>
  <si>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</si>
  <si>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</si>
  <si>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</si>
  <si>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</si>
  <si>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</si>
  <si>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</si>
  <si>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</si>
  <si>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</si>
  <si>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</si>
  <si>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</si>
  <si>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</si>
  <si>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</si>
  <si>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</si>
  <si>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</si>
  <si>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</si>
  <si>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</si>
  <si>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</si>
  <si>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</si>
  <si>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</si>
  <si>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</si>
  <si>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</si>
  <si>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</si>
  <si>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</si>
  <si>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</si>
  <si>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</si>
  <si>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</si>
  <si>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</si>
  <si>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</si>
  <si>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</si>
  <si>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</si>
  <si>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</si>
  <si>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</si>
  <si>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</si>
  <si>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</si>
  <si>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</si>
  <si>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</si>
  <si>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</si>
  <si>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</si>
  <si>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</si>
  <si>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</si>
  <si>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</si>
  <si>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</si>
  <si>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</si>
  <si>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</si>
  <si>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</si>
  <si>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</si>
  <si>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</si>
  <si>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</si>
  <si>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</si>
  <si>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</si>
  <si>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</si>
  <si>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</si>
  <si>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</si>
  <si>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</si>
  <si>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</si>
  <si>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</si>
  <si>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</si>
  <si>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</si>
  <si>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</si>
  <si>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</si>
  <si>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</si>
  <si>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</si>
  <si>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</si>
  <si>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</si>
  <si>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</si>
  <si>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</si>
  <si>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</si>
  <si>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</si>
  <si>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</si>
  <si>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</si>
  <si>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</si>
  <si>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</si>
  <si>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</si>
  <si>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</si>
  <si>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</si>
  <si>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</si>
  <si>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</si>
  <si>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</si>
  <si>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</si>
  <si>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</si>
  <si>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</si>
  <si>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</si>
  <si>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</si>
  <si>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</si>
  <si>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</si>
  <si>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</si>
  <si>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</si>
  <si>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</si>
  <si>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</si>
  <si>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</si>
  <si>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</si>
  <si>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</si>
  <si>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</si>
  <si>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</si>
  <si>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</si>
  <si>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</si>
  <si>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</si>
  <si>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</si>
  <si>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</si>
  <si>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</si>
  <si>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</si>
  <si>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</si>
  <si>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</si>
  <si>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</si>
  <si>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</si>
  <si>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</si>
  <si>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</si>
  <si>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</si>
  <si>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</si>
  <si>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</si>
  <si>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</si>
  <si>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</si>
  <si>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</si>
  <si>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</si>
  <si>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</si>
  <si>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</si>
  <si>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</si>
  <si>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</si>
  <si>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</si>
  <si>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</si>
  <si>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</si>
  <si>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</si>
  <si>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</si>
  <si>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</si>
  <si>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</si>
  <si>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</si>
  <si>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</si>
  <si>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</si>
  <si>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</si>
  <si>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</si>
  <si>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</si>
  <si>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</si>
  <si>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</si>
  <si>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</si>
  <si>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</si>
  <si>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</si>
  <si>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</si>
  <si>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</si>
  <si>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</si>
  <si>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</si>
  <si>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13.2.02.00000</t>
  </si>
  <si>
    <t>03.1.Р1.50840</t>
  </si>
  <si>
    <t>03.1.Р1.55730</t>
  </si>
  <si>
    <t>01.1.01.82220</t>
  </si>
  <si>
    <t>Методическое обеспечение образовательной деятельности</t>
  </si>
  <si>
    <t>02.1.05.85500</t>
  </si>
  <si>
    <t xml:space="preserve">от              2019 № 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</si>
  <si>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</si>
  <si>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</si>
  <si>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</si>
  <si>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</si>
  <si>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</si>
  <si>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</si>
  <si>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</si>
  <si>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02.1.05.00000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</si>
  <si>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</si>
  <si>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</si>
  <si>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</si>
  <si>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</si>
  <si>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</si>
  <si>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</si>
  <si>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</si>
  <si>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</si>
  <si>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Развитие системы газоснабжения</t>
  </si>
  <si>
    <t>06.1.02.00000</t>
  </si>
  <si>
    <t>Софинансирование местного бюджета по строительству объектов газификации</t>
  </si>
  <si>
    <t>06.1.02.L5260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</si>
  <si>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</si>
  <si>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</si>
  <si>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</si>
  <si>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</si>
  <si>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</si>
  <si>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</si>
  <si>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</si>
  <si>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</si>
  <si>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13.1.01.85550</t>
  </si>
  <si>
    <t>Субсидия на реализацию мероприятий по строительству и реконструкции объектов теплоснабжения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</si>
  <si>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</si>
  <si>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</si>
  <si>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</si>
  <si>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</si>
  <si>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Реализация программ формирования современной городской среды</t>
  </si>
  <si>
    <t>06.1.F2.55550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</si>
  <si>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</si>
  <si>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</si>
  <si>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02.1.04.85500</t>
  </si>
  <si>
    <t>02.1.04.00000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</si>
  <si>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</si>
  <si>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</si>
  <si>
    <t>Субсидия на обеспечение трудоустройства несовершеннолетних граждан на временные рабочие места</t>
  </si>
  <si>
    <t>02.5.04.76150</t>
  </si>
  <si>
    <t>Субсидия на реализацию мероприятий патриотического воспитания молодежи Ярославской области</t>
  </si>
  <si>
    <t>02.6.01.74880</t>
  </si>
  <si>
    <t>Расходные обязательства, не исполненные в отчетном финансовом году по газификации</t>
  </si>
  <si>
    <t>06.1.02.84910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</si>
  <si>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</si>
  <si>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08.1.03.L2880</t>
  </si>
  <si>
    <t>Субсидия на финансирование дорожного хозяйства</t>
  </si>
  <si>
    <t>24.1.05.72440</t>
  </si>
  <si>
    <t>Субсидия на возмещение части затрат организациям и индивидуальным предпринимателям на доставку товаров в отделенные СНП</t>
  </si>
  <si>
    <t>25.5.01.72880</t>
  </si>
  <si>
    <t>Мероприятия в области коммунального хозяйства</t>
  </si>
  <si>
    <t>60.0.00.80170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</si>
  <si>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</si>
  <si>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</si>
  <si>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01.1.01.82310</t>
  </si>
  <si>
    <t>Обеспечение персонифицированного финансирования дополнительного образования детей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</si>
  <si>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</si>
  <si>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</si>
  <si>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социально ориентированным некоммерческим организациям на конкурсной основе</t>
  </si>
  <si>
    <t>22.8.04.73140</t>
  </si>
  <si>
    <t>02.3.03.00000</t>
  </si>
  <si>
    <t>02.3.03.L6150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</si>
  <si>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</si>
  <si>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Кредиторская задолженность реорганизуемых учреждений</t>
  </si>
  <si>
    <t>01.1.01.80190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</si>
  <si>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</si>
  <si>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</si>
  <si>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04.4.03.84400</t>
  </si>
  <si>
    <t>04.4.01.00000</t>
  </si>
  <si>
    <t>Укрепление межэтнического и межконфессионального сотрудничества</t>
  </si>
  <si>
    <t>05.2.04.80190</t>
  </si>
  <si>
    <t>06.1.03.75200</t>
  </si>
  <si>
    <t>06.1.03.L5200</t>
  </si>
  <si>
    <t>11.2.01.80190</t>
  </si>
  <si>
    <t>Ликвидационные мероприятия ОМСУ</t>
  </si>
  <si>
    <t>12.2.01.80190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</si>
  <si>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</si>
  <si>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</si>
  <si>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08.1.03.00000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</si>
  <si>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</si>
  <si>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</si>
  <si>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</si>
  <si>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</si>
  <si>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</si>
  <si>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Субсидия на реализацию мероприятий по строительству объектов газификации</t>
  </si>
  <si>
    <t>06.1.03.75250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</si>
  <si>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</si>
  <si>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</si>
  <si>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Муниципальная поддержка СО НКО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</si>
  <si>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</si>
  <si>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Субсидия на выполнение мероприятий по обеспечению бесперебойного предоставления коммунальных услуг потребителям ЯО</t>
  </si>
  <si>
    <t>04.1.04.00000</t>
  </si>
  <si>
    <t>Противодействие терроризму, проявлениям политического, этнического и религиозного экстремизма</t>
  </si>
  <si>
    <t>04.1.04.84300</t>
  </si>
  <si>
    <t>05.2.04.L1690</t>
  </si>
  <si>
    <t>06.1.04.00000</t>
  </si>
  <si>
    <t>06.1.04.75880</t>
  </si>
  <si>
    <t>Повышение уровня обеспеченности коммунальными услугами отдельных категорий граждан</t>
  </si>
  <si>
    <t>МБТ на оказание гос.поддержки отдельным категориям граждан для проведения ремонта жилых помещений</t>
  </si>
  <si>
    <t>06.1.01.00000</t>
  </si>
  <si>
    <t>06.1.01.84900</t>
  </si>
  <si>
    <t>Развитие водоснабжения, водоотведения и очистки сточных вод</t>
  </si>
  <si>
    <t>10.1.01.85810</t>
  </si>
  <si>
    <t>Мероприятия по утилизации отходов 3 класса опасности</t>
  </si>
  <si>
    <t>11.1.05.R5191</t>
  </si>
  <si>
    <t>Субсидия на комплектования книжных фондов муниципальных библиотек</t>
  </si>
  <si>
    <t>13.1.02.85550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</si>
  <si>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</si>
  <si>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06.1.02.84900</t>
  </si>
  <si>
    <t>Приложение 2</t>
  </si>
  <si>
    <t>Софинансирование местного бюджета на проведение капитального ремонта муниципальных учреждений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</si>
</sst>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  <numFmt numFmtId="166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165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Fill="1" applyBorder="1" applyAlignment="1">
      <alignment horizontal="center"/>
    </xf>
    <xf numFmtId="165" fontId="5" fillId="0" borderId="5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165" fontId="8" fillId="0" borderId="5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164" fontId="3" fillId="0" borderId="1" xfId="1" applyNumberFormat="1" applyFont="1" applyFill="1" applyBorder="1"/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165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/>
    </xf>
    <xf numFmtId="0" fontId="8" fillId="0" borderId="9" xfId="0" applyFont="1" applyFill="1" applyBorder="1" applyAlignment="1">
      <alignment horizontal="left" wrapText="1"/>
    </xf>
    <xf numFmtId="164" fontId="3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top" wrapText="1"/>
      <protection hidden="1"/>
    </xf>
    <xf numFmtId="165" fontId="8" fillId="0" borderId="1" xfId="1" applyNumberFormat="1" applyFont="1" applyFill="1" applyBorder="1" applyAlignment="1" applyProtection="1">
      <alignment wrapText="1"/>
      <protection hidden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0" fontId="8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5" fontId="10" fillId="0" borderId="1" xfId="1" applyNumberFormat="1" applyFont="1" applyFill="1" applyBorder="1" applyAlignment="1" applyProtection="1">
      <alignment wrapText="1"/>
      <protection hidden="1"/>
    </xf>
    <xf numFmtId="165" fontId="5" fillId="0" borderId="4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4" xfId="1" applyNumberFormat="1" applyFont="1" applyFill="1" applyBorder="1" applyAlignment="1" applyProtection="1">
      <alignment horizontal="center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3" fillId="0" borderId="5" xfId="1" applyFont="1" applyFill="1" applyBorder="1"/>
    <xf numFmtId="0" fontId="8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165" fontId="6" fillId="0" borderId="1" xfId="1" applyNumberFormat="1" applyFont="1" applyFill="1" applyBorder="1" applyAlignment="1" applyProtection="1">
      <alignment wrapText="1"/>
      <protection hidden="1"/>
    </xf>
    <xf numFmtId="49" fontId="8" fillId="0" borderId="2" xfId="1" applyNumberFormat="1" applyFont="1" applyFill="1" applyBorder="1" applyAlignment="1">
      <alignment horizontal="center"/>
    </xf>
    <xf numFmtId="165" fontId="5" fillId="0" borderId="6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8" xfId="0" applyFont="1" applyFill="1" applyBorder="1" applyAlignment="1">
      <alignment wrapText="1"/>
    </xf>
    <xf numFmtId="49" fontId="6" fillId="0" borderId="7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5" fillId="0" borderId="4" xfId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16" fillId="0" borderId="1" xfId="0" applyNumberFormat="1" applyFont="1" applyFill="1" applyBorder="1"/>
    <xf numFmtId="164" fontId="3" fillId="0" borderId="1" xfId="0" applyNumberFormat="1" applyFont="1" applyFill="1" applyBorder="1"/>
    <xf numFmtId="14" fontId="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/>
    </xf>
    <xf numFmtId="0" fontId="9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" xfId="1" applyFont="1" applyFill="1" applyBorder="1"/>
    <xf numFmtId="0" fontId="8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5" fontId="3" fillId="0" borderId="1" xfId="1" applyNumberFormat="1" applyFont="1" applyFill="1" applyBorder="1" applyAlignment="1" applyProtection="1">
      <alignment horizontal="left" wrapText="1"/>
      <protection hidden="1"/>
    </xf>
    <xf numFmtId="0" fontId="8" fillId="0" borderId="2" xfId="0" applyFont="1" applyFill="1" applyBorder="1" applyAlignment="1">
      <alignment horizontal="center"/>
    </xf>
    <xf numFmtId="165" fontId="12" fillId="0" borderId="1" xfId="1" applyNumberFormat="1" applyFont="1" applyFill="1" applyBorder="1" applyAlignment="1" applyProtection="1">
      <alignment wrapText="1"/>
      <protection hidden="1"/>
    </xf>
    <xf numFmtId="49" fontId="9" fillId="0" borderId="1" xfId="1" applyNumberFormat="1" applyFont="1" applyFill="1" applyBorder="1" applyAlignment="1">
      <alignment horizontal="center"/>
    </xf>
    <xf numFmtId="164" fontId="11" fillId="0" borderId="1" xfId="0" applyNumberFormat="1" applyFont="1" applyFill="1" applyBorder="1"/>
    <xf numFmtId="165" fontId="10" fillId="0" borderId="1" xfId="1" applyNumberFormat="1" applyFont="1" applyFill="1" applyBorder="1" applyAlignment="1" applyProtection="1">
      <alignment horizontal="left" wrapText="1"/>
      <protection hidden="1"/>
    </xf>
    <xf numFmtId="165" fontId="13" fillId="0" borderId="1" xfId="1" applyNumberFormat="1" applyFont="1" applyFill="1" applyBorder="1" applyAlignment="1" applyProtection="1">
      <alignment wrapText="1"/>
      <protection hidden="1"/>
    </xf>
    <xf numFmtId="165" fontId="9" fillId="0" borderId="1" xfId="1" applyNumberFormat="1" applyFont="1" applyFill="1" applyBorder="1" applyAlignment="1" applyProtection="1">
      <alignment wrapText="1"/>
      <protection hidden="1"/>
    </xf>
    <xf numFmtId="164" fontId="15" fillId="0" borderId="1" xfId="1" applyNumberFormat="1" applyFont="1" applyFill="1" applyBorder="1"/>
    <xf numFmtId="0" fontId="5" fillId="0" borderId="1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165" fontId="6" fillId="0" borderId="1" xfId="1" applyNumberFormat="1" applyFont="1" applyFill="1" applyBorder="1" applyAlignment="1" applyProtection="1">
      <alignment vertical="center" wrapText="1"/>
      <protection hidden="1"/>
    </xf>
    <xf numFmtId="164" fontId="6" fillId="0" borderId="1" xfId="1" applyNumberFormat="1" applyFont="1" applyFill="1" applyBorder="1" applyAlignment="1">
      <alignment vertical="center"/>
    </xf>
    <xf numFmtId="49" fontId="1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wrapText="1"/>
      <protection hidden="1"/>
    </xf>
    <xf numFmtId="49" fontId="13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/>
    <xf numFmtId="0" fontId="13" fillId="0" borderId="1" xfId="1" applyFont="1" applyFill="1" applyBorder="1" applyAlignment="1">
      <alignment wrapText="1"/>
    </xf>
    <xf numFmtId="165" fontId="13" fillId="0" borderId="1" xfId="1" applyNumberFormat="1" applyFont="1" applyFill="1" applyBorder="1" applyAlignment="1" applyProtection="1">
      <alignment horizontal="left" wrapText="1"/>
      <protection hidden="1"/>
    </xf>
    <xf numFmtId="0" fontId="8" fillId="0" borderId="10" xfId="0" applyFont="1" applyFill="1" applyBorder="1" applyAlignment="1">
      <alignment horizontal="right" wrapText="1"/>
    </xf>
    <xf numFmtId="0" fontId="5" fillId="0" borderId="1" xfId="1" applyFont="1" applyFill="1" applyBorder="1"/>
    <xf numFmtId="165" fontId="14" fillId="0" borderId="1" xfId="1" applyNumberFormat="1" applyFont="1" applyFill="1" applyBorder="1" applyAlignment="1" applyProtection="1">
      <alignment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14" fillId="0" borderId="1" xfId="1" applyNumberFormat="1" applyFont="1" applyFill="1" applyBorder="1" applyAlignment="1">
      <alignment vertical="center"/>
    </xf>
    <xf numFmtId="0" fontId="13" fillId="0" borderId="1" xfId="1" applyFont="1" applyFill="1" applyBorder="1" applyAlignment="1">
      <alignment horizontal="center"/>
    </xf>
    <xf numFmtId="0" fontId="13" fillId="0" borderId="5" xfId="1" applyFont="1" applyFill="1" applyBorder="1" applyAlignment="1">
      <alignment horizontal="center"/>
    </xf>
    <xf numFmtId="164" fontId="14" fillId="0" borderId="1" xfId="0" applyNumberFormat="1" applyFont="1" applyFill="1" applyBorder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5" fillId="0" borderId="5" xfId="1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/>
    <xf numFmtId="166" fontId="3" fillId="0" borderId="0" xfId="1" applyNumberFormat="1" applyFont="1" applyFill="1"/>
    <xf numFmtId="43" fontId="3" fillId="0" borderId="0" xfId="1" applyNumberFormat="1" applyFont="1" applyFill="1"/>
    <xf numFmtId="0" fontId="11" fillId="0" borderId="0" xfId="0" applyFont="1" applyFill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0"/>
  <sheetViews>
    <sheetView tabSelected="1" view="pageBreakPreview" topLeftCell="A435" zoomScaleNormal="100" zoomScaleSheetLayoutView="100" workbookViewId="0">
      <selection activeCell="B447" sqref="B447"/>
    </sheetView>
  </sheetViews>
  <sheetFormatPr defaultRowHeight="12.75" x14ac:dyDescent="0.2"/>
  <cols>
    <col min="1" max="1" width="80.5703125" style="121" customWidth="1"/>
    <col min="2" max="2" width="14.7109375" style="8" customWidth="1"/>
    <col min="3" max="3" width="8.140625" style="9" customWidth="1"/>
    <col min="4" max="4" width="19.42578125" style="5" customWidth="1"/>
    <col min="5" max="5" width="22.42578125" style="5" customWidth="1"/>
    <col min="6" max="243" width="9.140625" style="5"/>
    <col min="244" max="244" width="51" style="5" customWidth="1"/>
    <col min="245" max="245" width="8.28515625" style="5" customWidth="1"/>
    <col min="246" max="246" width="14" style="5" customWidth="1"/>
    <col min="247" max="247" width="9.5703125" style="5" customWidth="1"/>
    <col min="248" max="248" width="8.140625" style="5" customWidth="1"/>
    <col min="249" max="249" width="17.42578125" style="5" bestFit="1" customWidth="1"/>
    <col min="250" max="250" width="20.5703125" style="5" customWidth="1"/>
    <col min="251" max="251" width="17.42578125" style="5" bestFit="1" customWidth="1"/>
    <col min="252" max="252" width="9.140625" style="5"/>
    <col min="253" max="253" width="15" style="5" bestFit="1" customWidth="1"/>
    <col min="254" max="499" width="9.140625" style="5"/>
    <col min="500" max="500" width="51" style="5" customWidth="1"/>
    <col min="501" max="501" width="8.28515625" style="5" customWidth="1"/>
    <col min="502" max="502" width="14" style="5" customWidth="1"/>
    <col min="503" max="503" width="9.5703125" style="5" customWidth="1"/>
    <col min="504" max="504" width="8.140625" style="5" customWidth="1"/>
    <col min="505" max="505" width="17.42578125" style="5" bestFit="1" customWidth="1"/>
    <col min="506" max="506" width="20.5703125" style="5" customWidth="1"/>
    <col min="507" max="507" width="17.42578125" style="5" bestFit="1" customWidth="1"/>
    <col min="508" max="508" width="9.140625" style="5"/>
    <col min="509" max="509" width="15" style="5" bestFit="1" customWidth="1"/>
    <col min="510" max="755" width="9.140625" style="5"/>
    <col min="756" max="756" width="51" style="5" customWidth="1"/>
    <col min="757" max="757" width="8.28515625" style="5" customWidth="1"/>
    <col min="758" max="758" width="14" style="5" customWidth="1"/>
    <col min="759" max="759" width="9.5703125" style="5" customWidth="1"/>
    <col min="760" max="760" width="8.140625" style="5" customWidth="1"/>
    <col min="761" max="761" width="17.42578125" style="5" bestFit="1" customWidth="1"/>
    <col min="762" max="762" width="20.5703125" style="5" customWidth="1"/>
    <col min="763" max="763" width="17.42578125" style="5" bestFit="1" customWidth="1"/>
    <col min="764" max="764" width="9.140625" style="5"/>
    <col min="765" max="765" width="15" style="5" bestFit="1" customWidth="1"/>
    <col min="766" max="1011" width="9.140625" style="5"/>
    <col min="1012" max="1012" width="51" style="5" customWidth="1"/>
    <col min="1013" max="1013" width="8.28515625" style="5" customWidth="1"/>
    <col min="1014" max="1014" width="14" style="5" customWidth="1"/>
    <col min="1015" max="1015" width="9.5703125" style="5" customWidth="1"/>
    <col min="1016" max="1016" width="8.140625" style="5" customWidth="1"/>
    <col min="1017" max="1017" width="17.42578125" style="5" bestFit="1" customWidth="1"/>
    <col min="1018" max="1018" width="20.5703125" style="5" customWidth="1"/>
    <col min="1019" max="1019" width="17.42578125" style="5" bestFit="1" customWidth="1"/>
    <col min="1020" max="1020" width="9.140625" style="5"/>
    <col min="1021" max="1021" width="15" style="5" bestFit="1" customWidth="1"/>
    <col min="1022" max="1267" width="9.140625" style="5"/>
    <col min="1268" max="1268" width="51" style="5" customWidth="1"/>
    <col min="1269" max="1269" width="8.28515625" style="5" customWidth="1"/>
    <col min="1270" max="1270" width="14" style="5" customWidth="1"/>
    <col min="1271" max="1271" width="9.5703125" style="5" customWidth="1"/>
    <col min="1272" max="1272" width="8.140625" style="5" customWidth="1"/>
    <col min="1273" max="1273" width="17.42578125" style="5" bestFit="1" customWidth="1"/>
    <col min="1274" max="1274" width="20.5703125" style="5" customWidth="1"/>
    <col min="1275" max="1275" width="17.42578125" style="5" bestFit="1" customWidth="1"/>
    <col min="1276" max="1276" width="9.140625" style="5"/>
    <col min="1277" max="1277" width="15" style="5" bestFit="1" customWidth="1"/>
    <col min="1278" max="1523" width="9.140625" style="5"/>
    <col min="1524" max="1524" width="51" style="5" customWidth="1"/>
    <col min="1525" max="1525" width="8.28515625" style="5" customWidth="1"/>
    <col min="1526" max="1526" width="14" style="5" customWidth="1"/>
    <col min="1527" max="1527" width="9.5703125" style="5" customWidth="1"/>
    <col min="1528" max="1528" width="8.140625" style="5" customWidth="1"/>
    <col min="1529" max="1529" width="17.42578125" style="5" bestFit="1" customWidth="1"/>
    <col min="1530" max="1530" width="20.5703125" style="5" customWidth="1"/>
    <col min="1531" max="1531" width="17.42578125" style="5" bestFit="1" customWidth="1"/>
    <col min="1532" max="1532" width="9.140625" style="5"/>
    <col min="1533" max="1533" width="15" style="5" bestFit="1" customWidth="1"/>
    <col min="1534" max="1779" width="9.140625" style="5"/>
    <col min="1780" max="1780" width="51" style="5" customWidth="1"/>
    <col min="1781" max="1781" width="8.28515625" style="5" customWidth="1"/>
    <col min="1782" max="1782" width="14" style="5" customWidth="1"/>
    <col min="1783" max="1783" width="9.5703125" style="5" customWidth="1"/>
    <col min="1784" max="1784" width="8.140625" style="5" customWidth="1"/>
    <col min="1785" max="1785" width="17.42578125" style="5" bestFit="1" customWidth="1"/>
    <col min="1786" max="1786" width="20.5703125" style="5" customWidth="1"/>
    <col min="1787" max="1787" width="17.42578125" style="5" bestFit="1" customWidth="1"/>
    <col min="1788" max="1788" width="9.140625" style="5"/>
    <col min="1789" max="1789" width="15" style="5" bestFit="1" customWidth="1"/>
    <col min="1790" max="2035" width="9.140625" style="5"/>
    <col min="2036" max="2036" width="51" style="5" customWidth="1"/>
    <col min="2037" max="2037" width="8.28515625" style="5" customWidth="1"/>
    <col min="2038" max="2038" width="14" style="5" customWidth="1"/>
    <col min="2039" max="2039" width="9.5703125" style="5" customWidth="1"/>
    <col min="2040" max="2040" width="8.140625" style="5" customWidth="1"/>
    <col min="2041" max="2041" width="17.42578125" style="5" bestFit="1" customWidth="1"/>
    <col min="2042" max="2042" width="20.5703125" style="5" customWidth="1"/>
    <col min="2043" max="2043" width="17.42578125" style="5" bestFit="1" customWidth="1"/>
    <col min="2044" max="2044" width="9.140625" style="5"/>
    <col min="2045" max="2045" width="15" style="5" bestFit="1" customWidth="1"/>
    <col min="2046" max="2291" width="9.140625" style="5"/>
    <col min="2292" max="2292" width="51" style="5" customWidth="1"/>
    <col min="2293" max="2293" width="8.28515625" style="5" customWidth="1"/>
    <col min="2294" max="2294" width="14" style="5" customWidth="1"/>
    <col min="2295" max="2295" width="9.5703125" style="5" customWidth="1"/>
    <col min="2296" max="2296" width="8.140625" style="5" customWidth="1"/>
    <col min="2297" max="2297" width="17.42578125" style="5" bestFit="1" customWidth="1"/>
    <col min="2298" max="2298" width="20.5703125" style="5" customWidth="1"/>
    <col min="2299" max="2299" width="17.42578125" style="5" bestFit="1" customWidth="1"/>
    <col min="2300" max="2300" width="9.140625" style="5"/>
    <col min="2301" max="2301" width="15" style="5" bestFit="1" customWidth="1"/>
    <col min="2302" max="2547" width="9.140625" style="5"/>
    <col min="2548" max="2548" width="51" style="5" customWidth="1"/>
    <col min="2549" max="2549" width="8.28515625" style="5" customWidth="1"/>
    <col min="2550" max="2550" width="14" style="5" customWidth="1"/>
    <col min="2551" max="2551" width="9.5703125" style="5" customWidth="1"/>
    <col min="2552" max="2552" width="8.140625" style="5" customWidth="1"/>
    <col min="2553" max="2553" width="17.42578125" style="5" bestFit="1" customWidth="1"/>
    <col min="2554" max="2554" width="20.5703125" style="5" customWidth="1"/>
    <col min="2555" max="2555" width="17.42578125" style="5" bestFit="1" customWidth="1"/>
    <col min="2556" max="2556" width="9.140625" style="5"/>
    <col min="2557" max="2557" width="15" style="5" bestFit="1" customWidth="1"/>
    <col min="2558" max="2803" width="9.140625" style="5"/>
    <col min="2804" max="2804" width="51" style="5" customWidth="1"/>
    <col min="2805" max="2805" width="8.28515625" style="5" customWidth="1"/>
    <col min="2806" max="2806" width="14" style="5" customWidth="1"/>
    <col min="2807" max="2807" width="9.5703125" style="5" customWidth="1"/>
    <col min="2808" max="2808" width="8.140625" style="5" customWidth="1"/>
    <col min="2809" max="2809" width="17.42578125" style="5" bestFit="1" customWidth="1"/>
    <col min="2810" max="2810" width="20.5703125" style="5" customWidth="1"/>
    <col min="2811" max="2811" width="17.42578125" style="5" bestFit="1" customWidth="1"/>
    <col min="2812" max="2812" width="9.140625" style="5"/>
    <col min="2813" max="2813" width="15" style="5" bestFit="1" customWidth="1"/>
    <col min="2814" max="3059" width="9.140625" style="5"/>
    <col min="3060" max="3060" width="51" style="5" customWidth="1"/>
    <col min="3061" max="3061" width="8.28515625" style="5" customWidth="1"/>
    <col min="3062" max="3062" width="14" style="5" customWidth="1"/>
    <col min="3063" max="3063" width="9.5703125" style="5" customWidth="1"/>
    <col min="3064" max="3064" width="8.140625" style="5" customWidth="1"/>
    <col min="3065" max="3065" width="17.42578125" style="5" bestFit="1" customWidth="1"/>
    <col min="3066" max="3066" width="20.5703125" style="5" customWidth="1"/>
    <col min="3067" max="3067" width="17.42578125" style="5" bestFit="1" customWidth="1"/>
    <col min="3068" max="3068" width="9.140625" style="5"/>
    <col min="3069" max="3069" width="15" style="5" bestFit="1" customWidth="1"/>
    <col min="3070" max="3315" width="9.140625" style="5"/>
    <col min="3316" max="3316" width="51" style="5" customWidth="1"/>
    <col min="3317" max="3317" width="8.28515625" style="5" customWidth="1"/>
    <col min="3318" max="3318" width="14" style="5" customWidth="1"/>
    <col min="3319" max="3319" width="9.5703125" style="5" customWidth="1"/>
    <col min="3320" max="3320" width="8.140625" style="5" customWidth="1"/>
    <col min="3321" max="3321" width="17.42578125" style="5" bestFit="1" customWidth="1"/>
    <col min="3322" max="3322" width="20.5703125" style="5" customWidth="1"/>
    <col min="3323" max="3323" width="17.42578125" style="5" bestFit="1" customWidth="1"/>
    <col min="3324" max="3324" width="9.140625" style="5"/>
    <col min="3325" max="3325" width="15" style="5" bestFit="1" customWidth="1"/>
    <col min="3326" max="3571" width="9.140625" style="5"/>
    <col min="3572" max="3572" width="51" style="5" customWidth="1"/>
    <col min="3573" max="3573" width="8.28515625" style="5" customWidth="1"/>
    <col min="3574" max="3574" width="14" style="5" customWidth="1"/>
    <col min="3575" max="3575" width="9.5703125" style="5" customWidth="1"/>
    <col min="3576" max="3576" width="8.140625" style="5" customWidth="1"/>
    <col min="3577" max="3577" width="17.42578125" style="5" bestFit="1" customWidth="1"/>
    <col min="3578" max="3578" width="20.5703125" style="5" customWidth="1"/>
    <col min="3579" max="3579" width="17.42578125" style="5" bestFit="1" customWidth="1"/>
    <col min="3580" max="3580" width="9.140625" style="5"/>
    <col min="3581" max="3581" width="15" style="5" bestFit="1" customWidth="1"/>
    <col min="3582" max="3827" width="9.140625" style="5"/>
    <col min="3828" max="3828" width="51" style="5" customWidth="1"/>
    <col min="3829" max="3829" width="8.28515625" style="5" customWidth="1"/>
    <col min="3830" max="3830" width="14" style="5" customWidth="1"/>
    <col min="3831" max="3831" width="9.5703125" style="5" customWidth="1"/>
    <col min="3832" max="3832" width="8.140625" style="5" customWidth="1"/>
    <col min="3833" max="3833" width="17.42578125" style="5" bestFit="1" customWidth="1"/>
    <col min="3834" max="3834" width="20.5703125" style="5" customWidth="1"/>
    <col min="3835" max="3835" width="17.42578125" style="5" bestFit="1" customWidth="1"/>
    <col min="3836" max="3836" width="9.140625" style="5"/>
    <col min="3837" max="3837" width="15" style="5" bestFit="1" customWidth="1"/>
    <col min="3838" max="4083" width="9.140625" style="5"/>
    <col min="4084" max="4084" width="51" style="5" customWidth="1"/>
    <col min="4085" max="4085" width="8.28515625" style="5" customWidth="1"/>
    <col min="4086" max="4086" width="14" style="5" customWidth="1"/>
    <col min="4087" max="4087" width="9.5703125" style="5" customWidth="1"/>
    <col min="4088" max="4088" width="8.140625" style="5" customWidth="1"/>
    <col min="4089" max="4089" width="17.42578125" style="5" bestFit="1" customWidth="1"/>
    <col min="4090" max="4090" width="20.5703125" style="5" customWidth="1"/>
    <col min="4091" max="4091" width="17.42578125" style="5" bestFit="1" customWidth="1"/>
    <col min="4092" max="4092" width="9.140625" style="5"/>
    <col min="4093" max="4093" width="15" style="5" bestFit="1" customWidth="1"/>
    <col min="4094" max="4339" width="9.140625" style="5"/>
    <col min="4340" max="4340" width="51" style="5" customWidth="1"/>
    <col min="4341" max="4341" width="8.28515625" style="5" customWidth="1"/>
    <col min="4342" max="4342" width="14" style="5" customWidth="1"/>
    <col min="4343" max="4343" width="9.5703125" style="5" customWidth="1"/>
    <col min="4344" max="4344" width="8.140625" style="5" customWidth="1"/>
    <col min="4345" max="4345" width="17.42578125" style="5" bestFit="1" customWidth="1"/>
    <col min="4346" max="4346" width="20.5703125" style="5" customWidth="1"/>
    <col min="4347" max="4347" width="17.42578125" style="5" bestFit="1" customWidth="1"/>
    <col min="4348" max="4348" width="9.140625" style="5"/>
    <col min="4349" max="4349" width="15" style="5" bestFit="1" customWidth="1"/>
    <col min="4350" max="4595" width="9.140625" style="5"/>
    <col min="4596" max="4596" width="51" style="5" customWidth="1"/>
    <col min="4597" max="4597" width="8.28515625" style="5" customWidth="1"/>
    <col min="4598" max="4598" width="14" style="5" customWidth="1"/>
    <col min="4599" max="4599" width="9.5703125" style="5" customWidth="1"/>
    <col min="4600" max="4600" width="8.140625" style="5" customWidth="1"/>
    <col min="4601" max="4601" width="17.42578125" style="5" bestFit="1" customWidth="1"/>
    <col min="4602" max="4602" width="20.5703125" style="5" customWidth="1"/>
    <col min="4603" max="4603" width="17.42578125" style="5" bestFit="1" customWidth="1"/>
    <col min="4604" max="4604" width="9.140625" style="5"/>
    <col min="4605" max="4605" width="15" style="5" bestFit="1" customWidth="1"/>
    <col min="4606" max="4851" width="9.140625" style="5"/>
    <col min="4852" max="4852" width="51" style="5" customWidth="1"/>
    <col min="4853" max="4853" width="8.28515625" style="5" customWidth="1"/>
    <col min="4854" max="4854" width="14" style="5" customWidth="1"/>
    <col min="4855" max="4855" width="9.5703125" style="5" customWidth="1"/>
    <col min="4856" max="4856" width="8.140625" style="5" customWidth="1"/>
    <col min="4857" max="4857" width="17.42578125" style="5" bestFit="1" customWidth="1"/>
    <col min="4858" max="4858" width="20.5703125" style="5" customWidth="1"/>
    <col min="4859" max="4859" width="17.42578125" style="5" bestFit="1" customWidth="1"/>
    <col min="4860" max="4860" width="9.140625" style="5"/>
    <col min="4861" max="4861" width="15" style="5" bestFit="1" customWidth="1"/>
    <col min="4862" max="5107" width="9.140625" style="5"/>
    <col min="5108" max="5108" width="51" style="5" customWidth="1"/>
    <col min="5109" max="5109" width="8.28515625" style="5" customWidth="1"/>
    <col min="5110" max="5110" width="14" style="5" customWidth="1"/>
    <col min="5111" max="5111" width="9.5703125" style="5" customWidth="1"/>
    <col min="5112" max="5112" width="8.140625" style="5" customWidth="1"/>
    <col min="5113" max="5113" width="17.42578125" style="5" bestFit="1" customWidth="1"/>
    <col min="5114" max="5114" width="20.5703125" style="5" customWidth="1"/>
    <col min="5115" max="5115" width="17.42578125" style="5" bestFit="1" customWidth="1"/>
    <col min="5116" max="5116" width="9.140625" style="5"/>
    <col min="5117" max="5117" width="15" style="5" bestFit="1" customWidth="1"/>
    <col min="5118" max="5363" width="9.140625" style="5"/>
    <col min="5364" max="5364" width="51" style="5" customWidth="1"/>
    <col min="5365" max="5365" width="8.28515625" style="5" customWidth="1"/>
    <col min="5366" max="5366" width="14" style="5" customWidth="1"/>
    <col min="5367" max="5367" width="9.5703125" style="5" customWidth="1"/>
    <col min="5368" max="5368" width="8.140625" style="5" customWidth="1"/>
    <col min="5369" max="5369" width="17.42578125" style="5" bestFit="1" customWidth="1"/>
    <col min="5370" max="5370" width="20.5703125" style="5" customWidth="1"/>
    <col min="5371" max="5371" width="17.42578125" style="5" bestFit="1" customWidth="1"/>
    <col min="5372" max="5372" width="9.140625" style="5"/>
    <col min="5373" max="5373" width="15" style="5" bestFit="1" customWidth="1"/>
    <col min="5374" max="5619" width="9.140625" style="5"/>
    <col min="5620" max="5620" width="51" style="5" customWidth="1"/>
    <col min="5621" max="5621" width="8.28515625" style="5" customWidth="1"/>
    <col min="5622" max="5622" width="14" style="5" customWidth="1"/>
    <col min="5623" max="5623" width="9.5703125" style="5" customWidth="1"/>
    <col min="5624" max="5624" width="8.140625" style="5" customWidth="1"/>
    <col min="5625" max="5625" width="17.42578125" style="5" bestFit="1" customWidth="1"/>
    <col min="5626" max="5626" width="20.5703125" style="5" customWidth="1"/>
    <col min="5627" max="5627" width="17.42578125" style="5" bestFit="1" customWidth="1"/>
    <col min="5628" max="5628" width="9.140625" style="5"/>
    <col min="5629" max="5629" width="15" style="5" bestFit="1" customWidth="1"/>
    <col min="5630" max="5875" width="9.140625" style="5"/>
    <col min="5876" max="5876" width="51" style="5" customWidth="1"/>
    <col min="5877" max="5877" width="8.28515625" style="5" customWidth="1"/>
    <col min="5878" max="5878" width="14" style="5" customWidth="1"/>
    <col min="5879" max="5879" width="9.5703125" style="5" customWidth="1"/>
    <col min="5880" max="5880" width="8.140625" style="5" customWidth="1"/>
    <col min="5881" max="5881" width="17.42578125" style="5" bestFit="1" customWidth="1"/>
    <col min="5882" max="5882" width="20.5703125" style="5" customWidth="1"/>
    <col min="5883" max="5883" width="17.42578125" style="5" bestFit="1" customWidth="1"/>
    <col min="5884" max="5884" width="9.140625" style="5"/>
    <col min="5885" max="5885" width="15" style="5" bestFit="1" customWidth="1"/>
    <col min="5886" max="6131" width="9.140625" style="5"/>
    <col min="6132" max="6132" width="51" style="5" customWidth="1"/>
    <col min="6133" max="6133" width="8.28515625" style="5" customWidth="1"/>
    <col min="6134" max="6134" width="14" style="5" customWidth="1"/>
    <col min="6135" max="6135" width="9.5703125" style="5" customWidth="1"/>
    <col min="6136" max="6136" width="8.140625" style="5" customWidth="1"/>
    <col min="6137" max="6137" width="17.42578125" style="5" bestFit="1" customWidth="1"/>
    <col min="6138" max="6138" width="20.5703125" style="5" customWidth="1"/>
    <col min="6139" max="6139" width="17.42578125" style="5" bestFit="1" customWidth="1"/>
    <col min="6140" max="6140" width="9.140625" style="5"/>
    <col min="6141" max="6141" width="15" style="5" bestFit="1" customWidth="1"/>
    <col min="6142" max="6387" width="9.140625" style="5"/>
    <col min="6388" max="6388" width="51" style="5" customWidth="1"/>
    <col min="6389" max="6389" width="8.28515625" style="5" customWidth="1"/>
    <col min="6390" max="6390" width="14" style="5" customWidth="1"/>
    <col min="6391" max="6391" width="9.5703125" style="5" customWidth="1"/>
    <col min="6392" max="6392" width="8.140625" style="5" customWidth="1"/>
    <col min="6393" max="6393" width="17.42578125" style="5" bestFit="1" customWidth="1"/>
    <col min="6394" max="6394" width="20.5703125" style="5" customWidth="1"/>
    <col min="6395" max="6395" width="17.42578125" style="5" bestFit="1" customWidth="1"/>
    <col min="6396" max="6396" width="9.140625" style="5"/>
    <col min="6397" max="6397" width="15" style="5" bestFit="1" customWidth="1"/>
    <col min="6398" max="6643" width="9.140625" style="5"/>
    <col min="6644" max="6644" width="51" style="5" customWidth="1"/>
    <col min="6645" max="6645" width="8.28515625" style="5" customWidth="1"/>
    <col min="6646" max="6646" width="14" style="5" customWidth="1"/>
    <col min="6647" max="6647" width="9.5703125" style="5" customWidth="1"/>
    <col min="6648" max="6648" width="8.140625" style="5" customWidth="1"/>
    <col min="6649" max="6649" width="17.42578125" style="5" bestFit="1" customWidth="1"/>
    <col min="6650" max="6650" width="20.5703125" style="5" customWidth="1"/>
    <col min="6651" max="6651" width="17.42578125" style="5" bestFit="1" customWidth="1"/>
    <col min="6652" max="6652" width="9.140625" style="5"/>
    <col min="6653" max="6653" width="15" style="5" bestFit="1" customWidth="1"/>
    <col min="6654" max="6899" width="9.140625" style="5"/>
    <col min="6900" max="6900" width="51" style="5" customWidth="1"/>
    <col min="6901" max="6901" width="8.28515625" style="5" customWidth="1"/>
    <col min="6902" max="6902" width="14" style="5" customWidth="1"/>
    <col min="6903" max="6903" width="9.5703125" style="5" customWidth="1"/>
    <col min="6904" max="6904" width="8.140625" style="5" customWidth="1"/>
    <col min="6905" max="6905" width="17.42578125" style="5" bestFit="1" customWidth="1"/>
    <col min="6906" max="6906" width="20.5703125" style="5" customWidth="1"/>
    <col min="6907" max="6907" width="17.42578125" style="5" bestFit="1" customWidth="1"/>
    <col min="6908" max="6908" width="9.140625" style="5"/>
    <col min="6909" max="6909" width="15" style="5" bestFit="1" customWidth="1"/>
    <col min="6910" max="7155" width="9.140625" style="5"/>
    <col min="7156" max="7156" width="51" style="5" customWidth="1"/>
    <col min="7157" max="7157" width="8.28515625" style="5" customWidth="1"/>
    <col min="7158" max="7158" width="14" style="5" customWidth="1"/>
    <col min="7159" max="7159" width="9.5703125" style="5" customWidth="1"/>
    <col min="7160" max="7160" width="8.140625" style="5" customWidth="1"/>
    <col min="7161" max="7161" width="17.42578125" style="5" bestFit="1" customWidth="1"/>
    <col min="7162" max="7162" width="20.5703125" style="5" customWidth="1"/>
    <col min="7163" max="7163" width="17.42578125" style="5" bestFit="1" customWidth="1"/>
    <col min="7164" max="7164" width="9.140625" style="5"/>
    <col min="7165" max="7165" width="15" style="5" bestFit="1" customWidth="1"/>
    <col min="7166" max="7411" width="9.140625" style="5"/>
    <col min="7412" max="7412" width="51" style="5" customWidth="1"/>
    <col min="7413" max="7413" width="8.28515625" style="5" customWidth="1"/>
    <col min="7414" max="7414" width="14" style="5" customWidth="1"/>
    <col min="7415" max="7415" width="9.5703125" style="5" customWidth="1"/>
    <col min="7416" max="7416" width="8.140625" style="5" customWidth="1"/>
    <col min="7417" max="7417" width="17.42578125" style="5" bestFit="1" customWidth="1"/>
    <col min="7418" max="7418" width="20.5703125" style="5" customWidth="1"/>
    <col min="7419" max="7419" width="17.42578125" style="5" bestFit="1" customWidth="1"/>
    <col min="7420" max="7420" width="9.140625" style="5"/>
    <col min="7421" max="7421" width="15" style="5" bestFit="1" customWidth="1"/>
    <col min="7422" max="7667" width="9.140625" style="5"/>
    <col min="7668" max="7668" width="51" style="5" customWidth="1"/>
    <col min="7669" max="7669" width="8.28515625" style="5" customWidth="1"/>
    <col min="7670" max="7670" width="14" style="5" customWidth="1"/>
    <col min="7671" max="7671" width="9.5703125" style="5" customWidth="1"/>
    <col min="7672" max="7672" width="8.140625" style="5" customWidth="1"/>
    <col min="7673" max="7673" width="17.42578125" style="5" bestFit="1" customWidth="1"/>
    <col min="7674" max="7674" width="20.5703125" style="5" customWidth="1"/>
    <col min="7675" max="7675" width="17.42578125" style="5" bestFit="1" customWidth="1"/>
    <col min="7676" max="7676" width="9.140625" style="5"/>
    <col min="7677" max="7677" width="15" style="5" bestFit="1" customWidth="1"/>
    <col min="7678" max="7923" width="9.140625" style="5"/>
    <col min="7924" max="7924" width="51" style="5" customWidth="1"/>
    <col min="7925" max="7925" width="8.28515625" style="5" customWidth="1"/>
    <col min="7926" max="7926" width="14" style="5" customWidth="1"/>
    <col min="7927" max="7927" width="9.5703125" style="5" customWidth="1"/>
    <col min="7928" max="7928" width="8.140625" style="5" customWidth="1"/>
    <col min="7929" max="7929" width="17.42578125" style="5" bestFit="1" customWidth="1"/>
    <col min="7930" max="7930" width="20.5703125" style="5" customWidth="1"/>
    <col min="7931" max="7931" width="17.42578125" style="5" bestFit="1" customWidth="1"/>
    <col min="7932" max="7932" width="9.140625" style="5"/>
    <col min="7933" max="7933" width="15" style="5" bestFit="1" customWidth="1"/>
    <col min="7934" max="8179" width="9.140625" style="5"/>
    <col min="8180" max="8180" width="51" style="5" customWidth="1"/>
    <col min="8181" max="8181" width="8.28515625" style="5" customWidth="1"/>
    <col min="8182" max="8182" width="14" style="5" customWidth="1"/>
    <col min="8183" max="8183" width="9.5703125" style="5" customWidth="1"/>
    <col min="8184" max="8184" width="8.140625" style="5" customWidth="1"/>
    <col min="8185" max="8185" width="17.42578125" style="5" bestFit="1" customWidth="1"/>
    <col min="8186" max="8186" width="20.5703125" style="5" customWidth="1"/>
    <col min="8187" max="8187" width="17.42578125" style="5" bestFit="1" customWidth="1"/>
    <col min="8188" max="8188" width="9.140625" style="5"/>
    <col min="8189" max="8189" width="15" style="5" bestFit="1" customWidth="1"/>
    <col min="8190" max="8435" width="9.140625" style="5"/>
    <col min="8436" max="8436" width="51" style="5" customWidth="1"/>
    <col min="8437" max="8437" width="8.28515625" style="5" customWidth="1"/>
    <col min="8438" max="8438" width="14" style="5" customWidth="1"/>
    <col min="8439" max="8439" width="9.5703125" style="5" customWidth="1"/>
    <col min="8440" max="8440" width="8.140625" style="5" customWidth="1"/>
    <col min="8441" max="8441" width="17.42578125" style="5" bestFit="1" customWidth="1"/>
    <col min="8442" max="8442" width="20.5703125" style="5" customWidth="1"/>
    <col min="8443" max="8443" width="17.42578125" style="5" bestFit="1" customWidth="1"/>
    <col min="8444" max="8444" width="9.140625" style="5"/>
    <col min="8445" max="8445" width="15" style="5" bestFit="1" customWidth="1"/>
    <col min="8446" max="8691" width="9.140625" style="5"/>
    <col min="8692" max="8692" width="51" style="5" customWidth="1"/>
    <col min="8693" max="8693" width="8.28515625" style="5" customWidth="1"/>
    <col min="8694" max="8694" width="14" style="5" customWidth="1"/>
    <col min="8695" max="8695" width="9.5703125" style="5" customWidth="1"/>
    <col min="8696" max="8696" width="8.140625" style="5" customWidth="1"/>
    <col min="8697" max="8697" width="17.42578125" style="5" bestFit="1" customWidth="1"/>
    <col min="8698" max="8698" width="20.5703125" style="5" customWidth="1"/>
    <col min="8699" max="8699" width="17.42578125" style="5" bestFit="1" customWidth="1"/>
    <col min="8700" max="8700" width="9.140625" style="5"/>
    <col min="8701" max="8701" width="15" style="5" bestFit="1" customWidth="1"/>
    <col min="8702" max="8947" width="9.140625" style="5"/>
    <col min="8948" max="8948" width="51" style="5" customWidth="1"/>
    <col min="8949" max="8949" width="8.28515625" style="5" customWidth="1"/>
    <col min="8950" max="8950" width="14" style="5" customWidth="1"/>
    <col min="8951" max="8951" width="9.5703125" style="5" customWidth="1"/>
    <col min="8952" max="8952" width="8.140625" style="5" customWidth="1"/>
    <col min="8953" max="8953" width="17.42578125" style="5" bestFit="1" customWidth="1"/>
    <col min="8954" max="8954" width="20.5703125" style="5" customWidth="1"/>
    <col min="8955" max="8955" width="17.42578125" style="5" bestFit="1" customWidth="1"/>
    <col min="8956" max="8956" width="9.140625" style="5"/>
    <col min="8957" max="8957" width="15" style="5" bestFit="1" customWidth="1"/>
    <col min="8958" max="9203" width="9.140625" style="5"/>
    <col min="9204" max="9204" width="51" style="5" customWidth="1"/>
    <col min="9205" max="9205" width="8.28515625" style="5" customWidth="1"/>
    <col min="9206" max="9206" width="14" style="5" customWidth="1"/>
    <col min="9207" max="9207" width="9.5703125" style="5" customWidth="1"/>
    <col min="9208" max="9208" width="8.140625" style="5" customWidth="1"/>
    <col min="9209" max="9209" width="17.42578125" style="5" bestFit="1" customWidth="1"/>
    <col min="9210" max="9210" width="20.5703125" style="5" customWidth="1"/>
    <col min="9211" max="9211" width="17.42578125" style="5" bestFit="1" customWidth="1"/>
    <col min="9212" max="9212" width="9.140625" style="5"/>
    <col min="9213" max="9213" width="15" style="5" bestFit="1" customWidth="1"/>
    <col min="9214" max="9459" width="9.140625" style="5"/>
    <col min="9460" max="9460" width="51" style="5" customWidth="1"/>
    <col min="9461" max="9461" width="8.28515625" style="5" customWidth="1"/>
    <col min="9462" max="9462" width="14" style="5" customWidth="1"/>
    <col min="9463" max="9463" width="9.5703125" style="5" customWidth="1"/>
    <col min="9464" max="9464" width="8.140625" style="5" customWidth="1"/>
    <col min="9465" max="9465" width="17.42578125" style="5" bestFit="1" customWidth="1"/>
    <col min="9466" max="9466" width="20.5703125" style="5" customWidth="1"/>
    <col min="9467" max="9467" width="17.42578125" style="5" bestFit="1" customWidth="1"/>
    <col min="9468" max="9468" width="9.140625" style="5"/>
    <col min="9469" max="9469" width="15" style="5" bestFit="1" customWidth="1"/>
    <col min="9470" max="9715" width="9.140625" style="5"/>
    <col min="9716" max="9716" width="51" style="5" customWidth="1"/>
    <col min="9717" max="9717" width="8.28515625" style="5" customWidth="1"/>
    <col min="9718" max="9718" width="14" style="5" customWidth="1"/>
    <col min="9719" max="9719" width="9.5703125" style="5" customWidth="1"/>
    <col min="9720" max="9720" width="8.140625" style="5" customWidth="1"/>
    <col min="9721" max="9721" width="17.42578125" style="5" bestFit="1" customWidth="1"/>
    <col min="9722" max="9722" width="20.5703125" style="5" customWidth="1"/>
    <col min="9723" max="9723" width="17.42578125" style="5" bestFit="1" customWidth="1"/>
    <col min="9724" max="9724" width="9.140625" style="5"/>
    <col min="9725" max="9725" width="15" style="5" bestFit="1" customWidth="1"/>
    <col min="9726" max="9971" width="9.140625" style="5"/>
    <col min="9972" max="9972" width="51" style="5" customWidth="1"/>
    <col min="9973" max="9973" width="8.28515625" style="5" customWidth="1"/>
    <col min="9974" max="9974" width="14" style="5" customWidth="1"/>
    <col min="9975" max="9975" width="9.5703125" style="5" customWidth="1"/>
    <col min="9976" max="9976" width="8.140625" style="5" customWidth="1"/>
    <col min="9977" max="9977" width="17.42578125" style="5" bestFit="1" customWidth="1"/>
    <col min="9978" max="9978" width="20.5703125" style="5" customWidth="1"/>
    <col min="9979" max="9979" width="17.42578125" style="5" bestFit="1" customWidth="1"/>
    <col min="9980" max="9980" width="9.140625" style="5"/>
    <col min="9981" max="9981" width="15" style="5" bestFit="1" customWidth="1"/>
    <col min="9982" max="10227" width="9.140625" style="5"/>
    <col min="10228" max="10228" width="51" style="5" customWidth="1"/>
    <col min="10229" max="10229" width="8.28515625" style="5" customWidth="1"/>
    <col min="10230" max="10230" width="14" style="5" customWidth="1"/>
    <col min="10231" max="10231" width="9.5703125" style="5" customWidth="1"/>
    <col min="10232" max="10232" width="8.140625" style="5" customWidth="1"/>
    <col min="10233" max="10233" width="17.42578125" style="5" bestFit="1" customWidth="1"/>
    <col min="10234" max="10234" width="20.5703125" style="5" customWidth="1"/>
    <col min="10235" max="10235" width="17.42578125" style="5" bestFit="1" customWidth="1"/>
    <col min="10236" max="10236" width="9.140625" style="5"/>
    <col min="10237" max="10237" width="15" style="5" bestFit="1" customWidth="1"/>
    <col min="10238" max="10483" width="9.140625" style="5"/>
    <col min="10484" max="10484" width="51" style="5" customWidth="1"/>
    <col min="10485" max="10485" width="8.28515625" style="5" customWidth="1"/>
    <col min="10486" max="10486" width="14" style="5" customWidth="1"/>
    <col min="10487" max="10487" width="9.5703125" style="5" customWidth="1"/>
    <col min="10488" max="10488" width="8.140625" style="5" customWidth="1"/>
    <col min="10489" max="10489" width="17.42578125" style="5" bestFit="1" customWidth="1"/>
    <col min="10490" max="10490" width="20.5703125" style="5" customWidth="1"/>
    <col min="10491" max="10491" width="17.42578125" style="5" bestFit="1" customWidth="1"/>
    <col min="10492" max="10492" width="9.140625" style="5"/>
    <col min="10493" max="10493" width="15" style="5" bestFit="1" customWidth="1"/>
    <col min="10494" max="10739" width="9.140625" style="5"/>
    <col min="10740" max="10740" width="51" style="5" customWidth="1"/>
    <col min="10741" max="10741" width="8.28515625" style="5" customWidth="1"/>
    <col min="10742" max="10742" width="14" style="5" customWidth="1"/>
    <col min="10743" max="10743" width="9.5703125" style="5" customWidth="1"/>
    <col min="10744" max="10744" width="8.140625" style="5" customWidth="1"/>
    <col min="10745" max="10745" width="17.42578125" style="5" bestFit="1" customWidth="1"/>
    <col min="10746" max="10746" width="20.5703125" style="5" customWidth="1"/>
    <col min="10747" max="10747" width="17.42578125" style="5" bestFit="1" customWidth="1"/>
    <col min="10748" max="10748" width="9.140625" style="5"/>
    <col min="10749" max="10749" width="15" style="5" bestFit="1" customWidth="1"/>
    <col min="10750" max="10995" width="9.140625" style="5"/>
    <col min="10996" max="10996" width="51" style="5" customWidth="1"/>
    <col min="10997" max="10997" width="8.28515625" style="5" customWidth="1"/>
    <col min="10998" max="10998" width="14" style="5" customWidth="1"/>
    <col min="10999" max="10999" width="9.5703125" style="5" customWidth="1"/>
    <col min="11000" max="11000" width="8.140625" style="5" customWidth="1"/>
    <col min="11001" max="11001" width="17.42578125" style="5" bestFit="1" customWidth="1"/>
    <col min="11002" max="11002" width="20.5703125" style="5" customWidth="1"/>
    <col min="11003" max="11003" width="17.42578125" style="5" bestFit="1" customWidth="1"/>
    <col min="11004" max="11004" width="9.140625" style="5"/>
    <col min="11005" max="11005" width="15" style="5" bestFit="1" customWidth="1"/>
    <col min="11006" max="11251" width="9.140625" style="5"/>
    <col min="11252" max="11252" width="51" style="5" customWidth="1"/>
    <col min="11253" max="11253" width="8.28515625" style="5" customWidth="1"/>
    <col min="11254" max="11254" width="14" style="5" customWidth="1"/>
    <col min="11255" max="11255" width="9.5703125" style="5" customWidth="1"/>
    <col min="11256" max="11256" width="8.140625" style="5" customWidth="1"/>
    <col min="11257" max="11257" width="17.42578125" style="5" bestFit="1" customWidth="1"/>
    <col min="11258" max="11258" width="20.5703125" style="5" customWidth="1"/>
    <col min="11259" max="11259" width="17.42578125" style="5" bestFit="1" customWidth="1"/>
    <col min="11260" max="11260" width="9.140625" style="5"/>
    <col min="11261" max="11261" width="15" style="5" bestFit="1" customWidth="1"/>
    <col min="11262" max="11507" width="9.140625" style="5"/>
    <col min="11508" max="11508" width="51" style="5" customWidth="1"/>
    <col min="11509" max="11509" width="8.28515625" style="5" customWidth="1"/>
    <col min="11510" max="11510" width="14" style="5" customWidth="1"/>
    <col min="11511" max="11511" width="9.5703125" style="5" customWidth="1"/>
    <col min="11512" max="11512" width="8.140625" style="5" customWidth="1"/>
    <col min="11513" max="11513" width="17.42578125" style="5" bestFit="1" customWidth="1"/>
    <col min="11514" max="11514" width="20.5703125" style="5" customWidth="1"/>
    <col min="11515" max="11515" width="17.42578125" style="5" bestFit="1" customWidth="1"/>
    <col min="11516" max="11516" width="9.140625" style="5"/>
    <col min="11517" max="11517" width="15" style="5" bestFit="1" customWidth="1"/>
    <col min="11518" max="11763" width="9.140625" style="5"/>
    <col min="11764" max="11764" width="51" style="5" customWidth="1"/>
    <col min="11765" max="11765" width="8.28515625" style="5" customWidth="1"/>
    <col min="11766" max="11766" width="14" style="5" customWidth="1"/>
    <col min="11767" max="11767" width="9.5703125" style="5" customWidth="1"/>
    <col min="11768" max="11768" width="8.140625" style="5" customWidth="1"/>
    <col min="11769" max="11769" width="17.42578125" style="5" bestFit="1" customWidth="1"/>
    <col min="11770" max="11770" width="20.5703125" style="5" customWidth="1"/>
    <col min="11771" max="11771" width="17.42578125" style="5" bestFit="1" customWidth="1"/>
    <col min="11772" max="11772" width="9.140625" style="5"/>
    <col min="11773" max="11773" width="15" style="5" bestFit="1" customWidth="1"/>
    <col min="11774" max="12019" width="9.140625" style="5"/>
    <col min="12020" max="12020" width="51" style="5" customWidth="1"/>
    <col min="12021" max="12021" width="8.28515625" style="5" customWidth="1"/>
    <col min="12022" max="12022" width="14" style="5" customWidth="1"/>
    <col min="12023" max="12023" width="9.5703125" style="5" customWidth="1"/>
    <col min="12024" max="12024" width="8.140625" style="5" customWidth="1"/>
    <col min="12025" max="12025" width="17.42578125" style="5" bestFit="1" customWidth="1"/>
    <col min="12026" max="12026" width="20.5703125" style="5" customWidth="1"/>
    <col min="12027" max="12027" width="17.42578125" style="5" bestFit="1" customWidth="1"/>
    <col min="12028" max="12028" width="9.140625" style="5"/>
    <col min="12029" max="12029" width="15" style="5" bestFit="1" customWidth="1"/>
    <col min="12030" max="12275" width="9.140625" style="5"/>
    <col min="12276" max="12276" width="51" style="5" customWidth="1"/>
    <col min="12277" max="12277" width="8.28515625" style="5" customWidth="1"/>
    <col min="12278" max="12278" width="14" style="5" customWidth="1"/>
    <col min="12279" max="12279" width="9.5703125" style="5" customWidth="1"/>
    <col min="12280" max="12280" width="8.140625" style="5" customWidth="1"/>
    <col min="12281" max="12281" width="17.42578125" style="5" bestFit="1" customWidth="1"/>
    <col min="12282" max="12282" width="20.5703125" style="5" customWidth="1"/>
    <col min="12283" max="12283" width="17.42578125" style="5" bestFit="1" customWidth="1"/>
    <col min="12284" max="12284" width="9.140625" style="5"/>
    <col min="12285" max="12285" width="15" style="5" bestFit="1" customWidth="1"/>
    <col min="12286" max="12531" width="9.140625" style="5"/>
    <col min="12532" max="12532" width="51" style="5" customWidth="1"/>
    <col min="12533" max="12533" width="8.28515625" style="5" customWidth="1"/>
    <col min="12534" max="12534" width="14" style="5" customWidth="1"/>
    <col min="12535" max="12535" width="9.5703125" style="5" customWidth="1"/>
    <col min="12536" max="12536" width="8.140625" style="5" customWidth="1"/>
    <col min="12537" max="12537" width="17.42578125" style="5" bestFit="1" customWidth="1"/>
    <col min="12538" max="12538" width="20.5703125" style="5" customWidth="1"/>
    <col min="12539" max="12539" width="17.42578125" style="5" bestFit="1" customWidth="1"/>
    <col min="12540" max="12540" width="9.140625" style="5"/>
    <col min="12541" max="12541" width="15" style="5" bestFit="1" customWidth="1"/>
    <col min="12542" max="12787" width="9.140625" style="5"/>
    <col min="12788" max="12788" width="51" style="5" customWidth="1"/>
    <col min="12789" max="12789" width="8.28515625" style="5" customWidth="1"/>
    <col min="12790" max="12790" width="14" style="5" customWidth="1"/>
    <col min="12791" max="12791" width="9.5703125" style="5" customWidth="1"/>
    <col min="12792" max="12792" width="8.140625" style="5" customWidth="1"/>
    <col min="12793" max="12793" width="17.42578125" style="5" bestFit="1" customWidth="1"/>
    <col min="12794" max="12794" width="20.5703125" style="5" customWidth="1"/>
    <col min="12795" max="12795" width="17.42578125" style="5" bestFit="1" customWidth="1"/>
    <col min="12796" max="12796" width="9.140625" style="5"/>
    <col min="12797" max="12797" width="15" style="5" bestFit="1" customWidth="1"/>
    <col min="12798" max="13043" width="9.140625" style="5"/>
    <col min="13044" max="13044" width="51" style="5" customWidth="1"/>
    <col min="13045" max="13045" width="8.28515625" style="5" customWidth="1"/>
    <col min="13046" max="13046" width="14" style="5" customWidth="1"/>
    <col min="13047" max="13047" width="9.5703125" style="5" customWidth="1"/>
    <col min="13048" max="13048" width="8.140625" style="5" customWidth="1"/>
    <col min="13049" max="13049" width="17.42578125" style="5" bestFit="1" customWidth="1"/>
    <col min="13050" max="13050" width="20.5703125" style="5" customWidth="1"/>
    <col min="13051" max="13051" width="17.42578125" style="5" bestFit="1" customWidth="1"/>
    <col min="13052" max="13052" width="9.140625" style="5"/>
    <col min="13053" max="13053" width="15" style="5" bestFit="1" customWidth="1"/>
    <col min="13054" max="13299" width="9.140625" style="5"/>
    <col min="13300" max="13300" width="51" style="5" customWidth="1"/>
    <col min="13301" max="13301" width="8.28515625" style="5" customWidth="1"/>
    <col min="13302" max="13302" width="14" style="5" customWidth="1"/>
    <col min="13303" max="13303" width="9.5703125" style="5" customWidth="1"/>
    <col min="13304" max="13304" width="8.140625" style="5" customWidth="1"/>
    <col min="13305" max="13305" width="17.42578125" style="5" bestFit="1" customWidth="1"/>
    <col min="13306" max="13306" width="20.5703125" style="5" customWidth="1"/>
    <col min="13307" max="13307" width="17.42578125" style="5" bestFit="1" customWidth="1"/>
    <col min="13308" max="13308" width="9.140625" style="5"/>
    <col min="13309" max="13309" width="15" style="5" bestFit="1" customWidth="1"/>
    <col min="13310" max="13555" width="9.140625" style="5"/>
    <col min="13556" max="13556" width="51" style="5" customWidth="1"/>
    <col min="13557" max="13557" width="8.28515625" style="5" customWidth="1"/>
    <col min="13558" max="13558" width="14" style="5" customWidth="1"/>
    <col min="13559" max="13559" width="9.5703125" style="5" customWidth="1"/>
    <col min="13560" max="13560" width="8.140625" style="5" customWidth="1"/>
    <col min="13561" max="13561" width="17.42578125" style="5" bestFit="1" customWidth="1"/>
    <col min="13562" max="13562" width="20.5703125" style="5" customWidth="1"/>
    <col min="13563" max="13563" width="17.42578125" style="5" bestFit="1" customWidth="1"/>
    <col min="13564" max="13564" width="9.140625" style="5"/>
    <col min="13565" max="13565" width="15" style="5" bestFit="1" customWidth="1"/>
    <col min="13566" max="13811" width="9.140625" style="5"/>
    <col min="13812" max="13812" width="51" style="5" customWidth="1"/>
    <col min="13813" max="13813" width="8.28515625" style="5" customWidth="1"/>
    <col min="13814" max="13814" width="14" style="5" customWidth="1"/>
    <col min="13815" max="13815" width="9.5703125" style="5" customWidth="1"/>
    <col min="13816" max="13816" width="8.140625" style="5" customWidth="1"/>
    <col min="13817" max="13817" width="17.42578125" style="5" bestFit="1" customWidth="1"/>
    <col min="13818" max="13818" width="20.5703125" style="5" customWidth="1"/>
    <col min="13819" max="13819" width="17.42578125" style="5" bestFit="1" customWidth="1"/>
    <col min="13820" max="13820" width="9.140625" style="5"/>
    <col min="13821" max="13821" width="15" style="5" bestFit="1" customWidth="1"/>
    <col min="13822" max="14067" width="9.140625" style="5"/>
    <col min="14068" max="14068" width="51" style="5" customWidth="1"/>
    <col min="14069" max="14069" width="8.28515625" style="5" customWidth="1"/>
    <col min="14070" max="14070" width="14" style="5" customWidth="1"/>
    <col min="14071" max="14071" width="9.5703125" style="5" customWidth="1"/>
    <col min="14072" max="14072" width="8.140625" style="5" customWidth="1"/>
    <col min="14073" max="14073" width="17.42578125" style="5" bestFit="1" customWidth="1"/>
    <col min="14074" max="14074" width="20.5703125" style="5" customWidth="1"/>
    <col min="14075" max="14075" width="17.42578125" style="5" bestFit="1" customWidth="1"/>
    <col min="14076" max="14076" width="9.140625" style="5"/>
    <col min="14077" max="14077" width="15" style="5" bestFit="1" customWidth="1"/>
    <col min="14078" max="14323" width="9.140625" style="5"/>
    <col min="14324" max="14324" width="51" style="5" customWidth="1"/>
    <col min="14325" max="14325" width="8.28515625" style="5" customWidth="1"/>
    <col min="14326" max="14326" width="14" style="5" customWidth="1"/>
    <col min="14327" max="14327" width="9.5703125" style="5" customWidth="1"/>
    <col min="14328" max="14328" width="8.140625" style="5" customWidth="1"/>
    <col min="14329" max="14329" width="17.42578125" style="5" bestFit="1" customWidth="1"/>
    <col min="14330" max="14330" width="20.5703125" style="5" customWidth="1"/>
    <col min="14331" max="14331" width="17.42578125" style="5" bestFit="1" customWidth="1"/>
    <col min="14332" max="14332" width="9.140625" style="5"/>
    <col min="14333" max="14333" width="15" style="5" bestFit="1" customWidth="1"/>
    <col min="14334" max="14579" width="9.140625" style="5"/>
    <col min="14580" max="14580" width="51" style="5" customWidth="1"/>
    <col min="14581" max="14581" width="8.28515625" style="5" customWidth="1"/>
    <col min="14582" max="14582" width="14" style="5" customWidth="1"/>
    <col min="14583" max="14583" width="9.5703125" style="5" customWidth="1"/>
    <col min="14584" max="14584" width="8.140625" style="5" customWidth="1"/>
    <col min="14585" max="14585" width="17.42578125" style="5" bestFit="1" customWidth="1"/>
    <col min="14586" max="14586" width="20.5703125" style="5" customWidth="1"/>
    <col min="14587" max="14587" width="17.42578125" style="5" bestFit="1" customWidth="1"/>
    <col min="14588" max="14588" width="9.140625" style="5"/>
    <col min="14589" max="14589" width="15" style="5" bestFit="1" customWidth="1"/>
    <col min="14590" max="14835" width="9.140625" style="5"/>
    <col min="14836" max="14836" width="51" style="5" customWidth="1"/>
    <col min="14837" max="14837" width="8.28515625" style="5" customWidth="1"/>
    <col min="14838" max="14838" width="14" style="5" customWidth="1"/>
    <col min="14839" max="14839" width="9.5703125" style="5" customWidth="1"/>
    <col min="14840" max="14840" width="8.140625" style="5" customWidth="1"/>
    <col min="14841" max="14841" width="17.42578125" style="5" bestFit="1" customWidth="1"/>
    <col min="14842" max="14842" width="20.5703125" style="5" customWidth="1"/>
    <col min="14843" max="14843" width="17.42578125" style="5" bestFit="1" customWidth="1"/>
    <col min="14844" max="14844" width="9.140625" style="5"/>
    <col min="14845" max="14845" width="15" style="5" bestFit="1" customWidth="1"/>
    <col min="14846" max="15091" width="9.140625" style="5"/>
    <col min="15092" max="15092" width="51" style="5" customWidth="1"/>
    <col min="15093" max="15093" width="8.28515625" style="5" customWidth="1"/>
    <col min="15094" max="15094" width="14" style="5" customWidth="1"/>
    <col min="15095" max="15095" width="9.5703125" style="5" customWidth="1"/>
    <col min="15096" max="15096" width="8.140625" style="5" customWidth="1"/>
    <col min="15097" max="15097" width="17.42578125" style="5" bestFit="1" customWidth="1"/>
    <col min="15098" max="15098" width="20.5703125" style="5" customWidth="1"/>
    <col min="15099" max="15099" width="17.42578125" style="5" bestFit="1" customWidth="1"/>
    <col min="15100" max="15100" width="9.140625" style="5"/>
    <col min="15101" max="15101" width="15" style="5" bestFit="1" customWidth="1"/>
    <col min="15102" max="15347" width="9.140625" style="5"/>
    <col min="15348" max="15348" width="51" style="5" customWidth="1"/>
    <col min="15349" max="15349" width="8.28515625" style="5" customWidth="1"/>
    <col min="15350" max="15350" width="14" style="5" customWidth="1"/>
    <col min="15351" max="15351" width="9.5703125" style="5" customWidth="1"/>
    <col min="15352" max="15352" width="8.140625" style="5" customWidth="1"/>
    <col min="15353" max="15353" width="17.42578125" style="5" bestFit="1" customWidth="1"/>
    <col min="15354" max="15354" width="20.5703125" style="5" customWidth="1"/>
    <col min="15355" max="15355" width="17.42578125" style="5" bestFit="1" customWidth="1"/>
    <col min="15356" max="15356" width="9.140625" style="5"/>
    <col min="15357" max="15357" width="15" style="5" bestFit="1" customWidth="1"/>
    <col min="15358" max="15603" width="9.140625" style="5"/>
    <col min="15604" max="15604" width="51" style="5" customWidth="1"/>
    <col min="15605" max="15605" width="8.28515625" style="5" customWidth="1"/>
    <col min="15606" max="15606" width="14" style="5" customWidth="1"/>
    <col min="15607" max="15607" width="9.5703125" style="5" customWidth="1"/>
    <col min="15608" max="15608" width="8.140625" style="5" customWidth="1"/>
    <col min="15609" max="15609" width="17.42578125" style="5" bestFit="1" customWidth="1"/>
    <col min="15610" max="15610" width="20.5703125" style="5" customWidth="1"/>
    <col min="15611" max="15611" width="17.42578125" style="5" bestFit="1" customWidth="1"/>
    <col min="15612" max="15612" width="9.140625" style="5"/>
    <col min="15613" max="15613" width="15" style="5" bestFit="1" customWidth="1"/>
    <col min="15614" max="15859" width="9.140625" style="5"/>
    <col min="15860" max="15860" width="51" style="5" customWidth="1"/>
    <col min="15861" max="15861" width="8.28515625" style="5" customWidth="1"/>
    <col min="15862" max="15862" width="14" style="5" customWidth="1"/>
    <col min="15863" max="15863" width="9.5703125" style="5" customWidth="1"/>
    <col min="15864" max="15864" width="8.140625" style="5" customWidth="1"/>
    <col min="15865" max="15865" width="17.42578125" style="5" bestFit="1" customWidth="1"/>
    <col min="15866" max="15866" width="20.5703125" style="5" customWidth="1"/>
    <col min="15867" max="15867" width="17.42578125" style="5" bestFit="1" customWidth="1"/>
    <col min="15868" max="15868" width="9.140625" style="5"/>
    <col min="15869" max="15869" width="15" style="5" bestFit="1" customWidth="1"/>
    <col min="15870" max="16115" width="9.140625" style="5"/>
    <col min="16116" max="16116" width="51" style="5" customWidth="1"/>
    <col min="16117" max="16117" width="8.28515625" style="5" customWidth="1"/>
    <col min="16118" max="16118" width="14" style="5" customWidth="1"/>
    <col min="16119" max="16119" width="9.5703125" style="5" customWidth="1"/>
    <col min="16120" max="16120" width="8.140625" style="5" customWidth="1"/>
    <col min="16121" max="16121" width="17.42578125" style="5" bestFit="1" customWidth="1"/>
    <col min="16122" max="16122" width="20.5703125" style="5" customWidth="1"/>
    <col min="16123" max="16123" width="17.42578125" style="5" bestFit="1" customWidth="1"/>
    <col min="16124" max="16124" width="9.140625" style="5"/>
    <col min="16125" max="16125" width="15" style="5" bestFit="1" customWidth="1"/>
    <col min="16126" max="16384" width="9.140625" style="5"/>
  </cols>
  <sheetData>
    <row r="1" spans="1:4" ht="15.75" x14ac:dyDescent="0.25">
      <c r="A1" s="4"/>
      <c r="B1" s="124" t="s">
        <v>550</v>
      </c>
      <c r="C1" s="124"/>
      <c r="D1" s="124"/>
    </row>
    <row r="2" spans="1:4" ht="15.75" customHeight="1" x14ac:dyDescent="0.25">
      <c r="A2" s="6"/>
      <c r="B2" s="124" t="s">
        <v>349</v>
      </c>
      <c r="C2" s="124"/>
      <c r="D2" s="124"/>
    </row>
    <row r="3" spans="1:4" ht="15.75" x14ac:dyDescent="0.25">
      <c r="A3" s="4"/>
      <c r="B3" s="124" t="s">
        <v>350</v>
      </c>
      <c r="C3" s="124"/>
      <c r="D3" s="124"/>
    </row>
    <row r="4" spans="1:4" ht="15.75" x14ac:dyDescent="0.25">
      <c r="A4" s="4"/>
      <c r="B4" s="124" t="s">
        <v>436</v>
      </c>
      <c r="C4" s="124"/>
      <c r="D4" s="124"/>
    </row>
    <row r="5" spans="1:4" ht="53.25" customHeight="1" x14ac:dyDescent="0.25">
      <c r="A5" s="125" t="s">
        <v>427</v>
      </c>
      <c r="B5" s="125"/>
      <c r="C5" s="125"/>
      <c r="D5" s="125"/>
    </row>
    <row r="6" spans="1:4" x14ac:dyDescent="0.2">
      <c r="A6" s="7"/>
      <c r="D6" s="10" t="s">
        <v>0</v>
      </c>
    </row>
    <row r="7" spans="1:4" ht="24" x14ac:dyDescent="0.2">
      <c r="A7" s="11" t="s">
        <v>1</v>
      </c>
      <c r="B7" s="12" t="s">
        <v>2</v>
      </c>
      <c r="C7" s="13" t="s">
        <v>3</v>
      </c>
      <c r="D7" s="14" t="s">
        <v>380</v>
      </c>
    </row>
    <row r="8" spans="1:4" x14ac:dyDescent="0.2">
      <c r="A8" s="11"/>
      <c r="B8" s="12"/>
      <c r="C8" s="13"/>
      <c r="D8" s="14"/>
    </row>
    <row r="9" spans="1:4" ht="27" customHeight="1" x14ac:dyDescent="0.2">
      <c r="A9" s="15" t="s">
        <v>416</v>
      </c>
      <c r="B9" s="16" t="s">
        <v>4</v>
      </c>
      <c r="C9" s="17"/>
      <c r="D9" s="18">
        <f>D10+D71+D80</f>
        <v>983528479.27999985</v>
      </c>
    </row>
    <row r="10" spans="1:4" ht="33" customHeight="1" x14ac:dyDescent="0.2">
      <c r="A10" s="15" t="s">
        <v>394</v>
      </c>
      <c r="B10" s="16" t="s">
        <v>5</v>
      </c>
      <c r="C10" s="17"/>
      <c r="D10" s="18">
        <f>SUM(D12:D69)</f>
        <v>974147213.1099999</v>
      </c>
    </row>
    <row r="11" spans="1:4" ht="24" x14ac:dyDescent="0.2">
      <c r="A11" s="19" t="s">
        <v>6</v>
      </c>
      <c r="B11" s="20" t="s">
        <v>7</v>
      </c>
      <c r="C11" s="17"/>
      <c r="D11" s="21"/>
    </row>
    <row r="12" spans="1:4" x14ac:dyDescent="0.2">
      <c r="A12" s="19" t="s">
        <v>504</v>
      </c>
      <c r="B12" s="20" t="s">
        <v>505</v>
      </c>
      <c r="C12" s="17"/>
      <c r="D12" s="21"/>
    </row>
    <row r="13" spans="1:4" ht="24" x14ac:dyDescent="0.2">
      <c r="A13" s="22" t="s">
        <v>10</v>
      </c>
      <c r="B13" s="20"/>
      <c r="C13" s="3">
        <v>600</v>
      </c>
      <c r="D13" s="21">
        <v>3490432.46</v>
      </c>
    </row>
    <row r="14" spans="1:4" x14ac:dyDescent="0.2">
      <c r="A14" s="23" t="s">
        <v>8</v>
      </c>
      <c r="B14" s="24" t="s">
        <v>9</v>
      </c>
      <c r="C14" s="3"/>
      <c r="D14" s="21"/>
    </row>
    <row r="15" spans="1:4" ht="24" x14ac:dyDescent="0.2">
      <c r="A15" s="22" t="s">
        <v>10</v>
      </c>
      <c r="B15" s="25"/>
      <c r="C15" s="3">
        <v>600</v>
      </c>
      <c r="D15" s="21">
        <f>128066516.57</f>
        <v>128066516.56999999</v>
      </c>
    </row>
    <row r="16" spans="1:4" ht="24" x14ac:dyDescent="0.2">
      <c r="A16" s="26" t="s">
        <v>312</v>
      </c>
      <c r="B16" s="24" t="s">
        <v>305</v>
      </c>
      <c r="C16" s="3"/>
      <c r="D16" s="27"/>
    </row>
    <row r="17" spans="1:4" ht="24" x14ac:dyDescent="0.2">
      <c r="A17" s="22" t="s">
        <v>10</v>
      </c>
      <c r="B17" s="25"/>
      <c r="C17" s="3">
        <v>600</v>
      </c>
      <c r="D17" s="27">
        <v>2912569.21</v>
      </c>
    </row>
    <row r="18" spans="1:4" ht="24" x14ac:dyDescent="0.2">
      <c r="A18" s="23" t="s">
        <v>11</v>
      </c>
      <c r="B18" s="24" t="s">
        <v>12</v>
      </c>
      <c r="C18" s="17"/>
      <c r="D18" s="21"/>
    </row>
    <row r="19" spans="1:4" ht="24" x14ac:dyDescent="0.2">
      <c r="A19" s="22" t="s">
        <v>10</v>
      </c>
      <c r="B19" s="25"/>
      <c r="C19" s="3">
        <v>600</v>
      </c>
      <c r="D19" s="21">
        <v>82993879.230000004</v>
      </c>
    </row>
    <row r="20" spans="1:4" ht="15.75" customHeight="1" x14ac:dyDescent="0.2">
      <c r="A20" s="26" t="s">
        <v>311</v>
      </c>
      <c r="B20" s="24" t="s">
        <v>304</v>
      </c>
      <c r="C20" s="3"/>
      <c r="D20" s="21"/>
    </row>
    <row r="21" spans="1:4" ht="24" x14ac:dyDescent="0.2">
      <c r="A21" s="22" t="s">
        <v>10</v>
      </c>
      <c r="B21" s="25"/>
      <c r="C21" s="3">
        <v>600</v>
      </c>
      <c r="D21" s="21">
        <v>1594409</v>
      </c>
    </row>
    <row r="22" spans="1:4" ht="17.25" customHeight="1" x14ac:dyDescent="0.2">
      <c r="A22" s="28" t="s">
        <v>434</v>
      </c>
      <c r="B22" s="24" t="s">
        <v>433</v>
      </c>
      <c r="C22" s="3"/>
      <c r="D22" s="21"/>
    </row>
    <row r="23" spans="1:4" ht="24" x14ac:dyDescent="0.2">
      <c r="A23" s="22" t="s">
        <v>10</v>
      </c>
      <c r="B23" s="25"/>
      <c r="C23" s="3">
        <v>600</v>
      </c>
      <c r="D23" s="21">
        <v>2168475.84</v>
      </c>
    </row>
    <row r="24" spans="1:4" ht="24" x14ac:dyDescent="0.2">
      <c r="A24" s="29" t="s">
        <v>13</v>
      </c>
      <c r="B24" s="24" t="s">
        <v>14</v>
      </c>
      <c r="C24" s="17"/>
      <c r="D24" s="21"/>
    </row>
    <row r="25" spans="1:4" ht="24" x14ac:dyDescent="0.2">
      <c r="A25" s="22" t="s">
        <v>10</v>
      </c>
      <c r="B25" s="25"/>
      <c r="C25" s="3">
        <v>600</v>
      </c>
      <c r="D25" s="21">
        <v>65443475.729999997</v>
      </c>
    </row>
    <row r="26" spans="1:4" ht="15.75" customHeight="1" x14ac:dyDescent="0.2">
      <c r="A26" s="28" t="s">
        <v>496</v>
      </c>
      <c r="B26" s="24" t="s">
        <v>495</v>
      </c>
      <c r="C26" s="3"/>
      <c r="D26" s="21"/>
    </row>
    <row r="27" spans="1:4" ht="24" x14ac:dyDescent="0.2">
      <c r="A27" s="22" t="s">
        <v>10</v>
      </c>
      <c r="B27" s="25"/>
      <c r="C27" s="3">
        <v>600</v>
      </c>
      <c r="D27" s="21">
        <v>2549289</v>
      </c>
    </row>
    <row r="28" spans="1:4" x14ac:dyDescent="0.2">
      <c r="A28" s="30" t="s">
        <v>330</v>
      </c>
      <c r="B28" s="20" t="s">
        <v>18</v>
      </c>
      <c r="C28" s="3"/>
      <c r="D28" s="21"/>
    </row>
    <row r="29" spans="1:4" ht="24" x14ac:dyDescent="0.2">
      <c r="A29" s="22" t="s">
        <v>10</v>
      </c>
      <c r="B29" s="25"/>
      <c r="C29" s="3">
        <v>600</v>
      </c>
      <c r="D29" s="21">
        <v>2564194.15</v>
      </c>
    </row>
    <row r="30" spans="1:4" x14ac:dyDescent="0.2">
      <c r="A30" s="31" t="s">
        <v>15</v>
      </c>
      <c r="B30" s="24" t="s">
        <v>16</v>
      </c>
      <c r="C30" s="3"/>
      <c r="D30" s="21"/>
    </row>
    <row r="31" spans="1:4" x14ac:dyDescent="0.2">
      <c r="A31" s="32" t="s">
        <v>17</v>
      </c>
      <c r="B31" s="24"/>
      <c r="C31" s="3">
        <v>300</v>
      </c>
      <c r="D31" s="21">
        <v>1576900</v>
      </c>
    </row>
    <row r="32" spans="1:4" x14ac:dyDescent="0.2">
      <c r="A32" s="19" t="s">
        <v>19</v>
      </c>
      <c r="B32" s="20" t="s">
        <v>20</v>
      </c>
      <c r="C32" s="3"/>
      <c r="D32" s="21"/>
    </row>
    <row r="33" spans="1:4" x14ac:dyDescent="0.2">
      <c r="A33" s="33" t="s">
        <v>21</v>
      </c>
      <c r="B33" s="34" t="s">
        <v>22</v>
      </c>
      <c r="C33" s="3"/>
      <c r="D33" s="21"/>
    </row>
    <row r="34" spans="1:4" ht="36" x14ac:dyDescent="0.2">
      <c r="A34" s="1" t="s">
        <v>23</v>
      </c>
      <c r="B34" s="25"/>
      <c r="C34" s="3">
        <v>100</v>
      </c>
      <c r="D34" s="21">
        <v>14822822.960000001</v>
      </c>
    </row>
    <row r="35" spans="1:4" x14ac:dyDescent="0.2">
      <c r="A35" s="1" t="s">
        <v>24</v>
      </c>
      <c r="B35" s="2"/>
      <c r="C35" s="3">
        <v>200</v>
      </c>
      <c r="D35" s="21">
        <v>3602369.54</v>
      </c>
    </row>
    <row r="36" spans="1:4" x14ac:dyDescent="0.2">
      <c r="A36" s="35" t="s">
        <v>25</v>
      </c>
      <c r="B36" s="25"/>
      <c r="C36" s="36">
        <v>800</v>
      </c>
      <c r="D36" s="21">
        <v>166170.51</v>
      </c>
    </row>
    <row r="37" spans="1:4" x14ac:dyDescent="0.2">
      <c r="A37" s="33" t="s">
        <v>26</v>
      </c>
      <c r="B37" s="20" t="s">
        <v>27</v>
      </c>
      <c r="C37" s="3"/>
      <c r="D37" s="21"/>
    </row>
    <row r="38" spans="1:4" x14ac:dyDescent="0.2">
      <c r="A38" s="1" t="s">
        <v>24</v>
      </c>
      <c r="B38" s="2"/>
      <c r="C38" s="3">
        <v>200</v>
      </c>
      <c r="D38" s="21">
        <v>30000</v>
      </c>
    </row>
    <row r="39" spans="1:4" x14ac:dyDescent="0.2">
      <c r="A39" s="32" t="s">
        <v>17</v>
      </c>
      <c r="B39" s="24"/>
      <c r="C39" s="3">
        <v>300</v>
      </c>
      <c r="D39" s="21">
        <v>15996.74</v>
      </c>
    </row>
    <row r="40" spans="1:4" ht="24" x14ac:dyDescent="0.2">
      <c r="A40" s="22" t="s">
        <v>10</v>
      </c>
      <c r="B40" s="25"/>
      <c r="C40" s="3">
        <v>600</v>
      </c>
      <c r="D40" s="21">
        <v>2650905.77</v>
      </c>
    </row>
    <row r="41" spans="1:4" ht="18" customHeight="1" x14ac:dyDescent="0.2">
      <c r="A41" s="19" t="s">
        <v>28</v>
      </c>
      <c r="B41" s="24" t="s">
        <v>29</v>
      </c>
      <c r="C41" s="17"/>
      <c r="D41" s="21"/>
    </row>
    <row r="42" spans="1:4" ht="18" customHeight="1" x14ac:dyDescent="0.2">
      <c r="A42" s="19" t="s">
        <v>26</v>
      </c>
      <c r="B42" s="24" t="s">
        <v>450</v>
      </c>
      <c r="C42" s="17"/>
      <c r="D42" s="21"/>
    </row>
    <row r="43" spans="1:4" ht="18" customHeight="1" x14ac:dyDescent="0.2">
      <c r="A43" s="22" t="s">
        <v>10</v>
      </c>
      <c r="B43" s="25"/>
      <c r="C43" s="3">
        <v>600</v>
      </c>
      <c r="D43" s="21">
        <f>4222089.8+139759.89</f>
        <v>4361849.6899999995</v>
      </c>
    </row>
    <row r="44" spans="1:4" ht="25.9" customHeight="1" x14ac:dyDescent="0.2">
      <c r="A44" s="28" t="s">
        <v>451</v>
      </c>
      <c r="B44" s="24" t="s">
        <v>452</v>
      </c>
      <c r="C44" s="3"/>
      <c r="D44" s="21"/>
    </row>
    <row r="45" spans="1:4" ht="18" customHeight="1" x14ac:dyDescent="0.2">
      <c r="A45" s="22" t="s">
        <v>10</v>
      </c>
      <c r="B45" s="25"/>
      <c r="C45" s="3">
        <v>600</v>
      </c>
      <c r="D45" s="21">
        <v>246220.71</v>
      </c>
    </row>
    <row r="46" spans="1:4" ht="24" x14ac:dyDescent="0.2">
      <c r="A46" s="37" t="s">
        <v>30</v>
      </c>
      <c r="B46" s="38" t="s">
        <v>31</v>
      </c>
      <c r="C46" s="39" t="s">
        <v>32</v>
      </c>
      <c r="D46" s="21"/>
    </row>
    <row r="47" spans="1:4" ht="18" customHeight="1" x14ac:dyDescent="0.2">
      <c r="A47" s="32" t="s">
        <v>17</v>
      </c>
      <c r="B47" s="40" t="s">
        <v>32</v>
      </c>
      <c r="C47" s="39">
        <v>300</v>
      </c>
      <c r="D47" s="21">
        <v>551480</v>
      </c>
    </row>
    <row r="48" spans="1:4" ht="36" x14ac:dyDescent="0.2">
      <c r="A48" s="37" t="s">
        <v>33</v>
      </c>
      <c r="B48" s="38" t="s">
        <v>34</v>
      </c>
      <c r="C48" s="39" t="s">
        <v>32</v>
      </c>
      <c r="D48" s="21"/>
    </row>
    <row r="49" spans="1:4" x14ac:dyDescent="0.2">
      <c r="A49" s="32" t="s">
        <v>24</v>
      </c>
      <c r="B49" s="38"/>
      <c r="C49" s="39">
        <v>200</v>
      </c>
      <c r="D49" s="21">
        <v>239963.06</v>
      </c>
    </row>
    <row r="50" spans="1:4" x14ac:dyDescent="0.2">
      <c r="A50" s="32" t="s">
        <v>17</v>
      </c>
      <c r="B50" s="40" t="s">
        <v>32</v>
      </c>
      <c r="C50" s="39">
        <v>300</v>
      </c>
      <c r="D50" s="21">
        <v>14508325.939999999</v>
      </c>
    </row>
    <row r="51" spans="1:4" ht="24" x14ac:dyDescent="0.2">
      <c r="A51" s="37" t="s">
        <v>35</v>
      </c>
      <c r="B51" s="38" t="s">
        <v>36</v>
      </c>
      <c r="C51" s="39" t="s">
        <v>32</v>
      </c>
      <c r="D51" s="21"/>
    </row>
    <row r="52" spans="1:4" x14ac:dyDescent="0.2">
      <c r="A52" s="32" t="s">
        <v>24</v>
      </c>
      <c r="B52" s="38"/>
      <c r="C52" s="39">
        <v>200</v>
      </c>
      <c r="D52" s="21">
        <v>10086545</v>
      </c>
    </row>
    <row r="53" spans="1:4" x14ac:dyDescent="0.2">
      <c r="A53" s="32" t="s">
        <v>17</v>
      </c>
      <c r="B53" s="40" t="s">
        <v>32</v>
      </c>
      <c r="C53" s="39">
        <v>300</v>
      </c>
      <c r="D53" s="21">
        <v>12442463</v>
      </c>
    </row>
    <row r="54" spans="1:4" x14ac:dyDescent="0.2">
      <c r="A54" s="41" t="s">
        <v>37</v>
      </c>
      <c r="B54" s="38" t="s">
        <v>38</v>
      </c>
      <c r="C54" s="39" t="s">
        <v>32</v>
      </c>
      <c r="D54" s="21"/>
    </row>
    <row r="55" spans="1:4" x14ac:dyDescent="0.2">
      <c r="A55" s="32" t="s">
        <v>24</v>
      </c>
      <c r="B55" s="38"/>
      <c r="C55" s="39">
        <v>200</v>
      </c>
      <c r="D55" s="21">
        <v>1664.53</v>
      </c>
    </row>
    <row r="56" spans="1:4" x14ac:dyDescent="0.2">
      <c r="A56" s="32" t="s">
        <v>17</v>
      </c>
      <c r="B56" s="40" t="s">
        <v>32</v>
      </c>
      <c r="C56" s="39">
        <v>300</v>
      </c>
      <c r="D56" s="21">
        <v>2797336.47</v>
      </c>
    </row>
    <row r="57" spans="1:4" ht="24" x14ac:dyDescent="0.2">
      <c r="A57" s="22" t="s">
        <v>10</v>
      </c>
      <c r="B57" s="40"/>
      <c r="C57" s="39">
        <v>600</v>
      </c>
      <c r="D57" s="21">
        <v>1093940</v>
      </c>
    </row>
    <row r="58" spans="1:4" x14ac:dyDescent="0.2">
      <c r="A58" s="37" t="s">
        <v>39</v>
      </c>
      <c r="B58" s="38" t="s">
        <v>40</v>
      </c>
      <c r="C58" s="39" t="s">
        <v>32</v>
      </c>
      <c r="D58" s="21"/>
    </row>
    <row r="59" spans="1:4" ht="24" x14ac:dyDescent="0.2">
      <c r="A59" s="22" t="s">
        <v>10</v>
      </c>
      <c r="B59" s="40" t="s">
        <v>32</v>
      </c>
      <c r="C59" s="39">
        <v>600</v>
      </c>
      <c r="D59" s="21">
        <v>363584318</v>
      </c>
    </row>
    <row r="60" spans="1:4" x14ac:dyDescent="0.2">
      <c r="A60" s="37" t="s">
        <v>41</v>
      </c>
      <c r="B60" s="38" t="s">
        <v>42</v>
      </c>
      <c r="C60" s="39" t="s">
        <v>32</v>
      </c>
      <c r="D60" s="21"/>
    </row>
    <row r="61" spans="1:4" x14ac:dyDescent="0.2">
      <c r="A61" s="1" t="s">
        <v>43</v>
      </c>
      <c r="B61" s="40" t="s">
        <v>32</v>
      </c>
      <c r="C61" s="39">
        <v>600</v>
      </c>
      <c r="D61" s="21">
        <v>17187066</v>
      </c>
    </row>
    <row r="62" spans="1:4" x14ac:dyDescent="0.2">
      <c r="A62" s="37" t="s">
        <v>44</v>
      </c>
      <c r="B62" s="38" t="s">
        <v>45</v>
      </c>
      <c r="C62" s="39" t="s">
        <v>32</v>
      </c>
      <c r="D62" s="21"/>
    </row>
    <row r="63" spans="1:4" x14ac:dyDescent="0.2">
      <c r="A63" s="1" t="s">
        <v>43</v>
      </c>
      <c r="B63" s="40" t="s">
        <v>32</v>
      </c>
      <c r="C63" s="39">
        <v>600</v>
      </c>
      <c r="D63" s="21">
        <v>219852659</v>
      </c>
    </row>
    <row r="64" spans="1:4" x14ac:dyDescent="0.2">
      <c r="A64" s="23" t="s">
        <v>351</v>
      </c>
      <c r="B64" s="38" t="s">
        <v>352</v>
      </c>
      <c r="C64" s="39"/>
      <c r="D64" s="21"/>
    </row>
    <row r="65" spans="1:4" x14ac:dyDescent="0.2">
      <c r="A65" s="1" t="s">
        <v>43</v>
      </c>
      <c r="B65" s="40" t="s">
        <v>32</v>
      </c>
      <c r="C65" s="39">
        <v>600</v>
      </c>
      <c r="D65" s="21">
        <v>8804162</v>
      </c>
    </row>
    <row r="66" spans="1:4" x14ac:dyDescent="0.2">
      <c r="A66" s="23" t="s">
        <v>443</v>
      </c>
      <c r="B66" s="40" t="s">
        <v>442</v>
      </c>
      <c r="C66" s="39"/>
      <c r="D66" s="21"/>
    </row>
    <row r="67" spans="1:4" x14ac:dyDescent="0.2">
      <c r="A67" s="1" t="s">
        <v>43</v>
      </c>
      <c r="B67" s="40" t="s">
        <v>32</v>
      </c>
      <c r="C67" s="39">
        <v>600</v>
      </c>
      <c r="D67" s="21">
        <v>558728</v>
      </c>
    </row>
    <row r="68" spans="1:4" ht="24" x14ac:dyDescent="0.2">
      <c r="A68" s="23" t="s">
        <v>469</v>
      </c>
      <c r="B68" s="38" t="s">
        <v>470</v>
      </c>
      <c r="C68" s="39"/>
      <c r="D68" s="21"/>
    </row>
    <row r="69" spans="1:4" x14ac:dyDescent="0.2">
      <c r="A69" s="1" t="s">
        <v>43</v>
      </c>
      <c r="B69" s="40" t="s">
        <v>32</v>
      </c>
      <c r="C69" s="39">
        <v>600</v>
      </c>
      <c r="D69" s="21">
        <v>3182085</v>
      </c>
    </row>
    <row r="70" spans="1:4" x14ac:dyDescent="0.2">
      <c r="A70" s="1"/>
      <c r="B70" s="40"/>
      <c r="C70" s="39"/>
      <c r="D70" s="21"/>
    </row>
    <row r="71" spans="1:4" x14ac:dyDescent="0.2">
      <c r="A71" s="15" t="s">
        <v>395</v>
      </c>
      <c r="B71" s="16" t="s">
        <v>46</v>
      </c>
      <c r="C71" s="3"/>
      <c r="D71" s="18">
        <f>SUM(D74:D79)</f>
        <v>8863356.1699999999</v>
      </c>
    </row>
    <row r="72" spans="1:4" ht="20.25" customHeight="1" x14ac:dyDescent="0.2">
      <c r="A72" s="19" t="s">
        <v>313</v>
      </c>
      <c r="B72" s="20" t="s">
        <v>47</v>
      </c>
      <c r="C72" s="3"/>
      <c r="D72" s="21"/>
    </row>
    <row r="73" spans="1:4" ht="20.25" customHeight="1" x14ac:dyDescent="0.2">
      <c r="A73" s="30" t="s">
        <v>48</v>
      </c>
      <c r="B73" s="2" t="s">
        <v>437</v>
      </c>
      <c r="C73" s="3"/>
      <c r="D73" s="21"/>
    </row>
    <row r="74" spans="1:4" ht="20.25" customHeight="1" x14ac:dyDescent="0.2">
      <c r="A74" s="1" t="s">
        <v>308</v>
      </c>
      <c r="B74" s="2"/>
      <c r="C74" s="36">
        <v>600</v>
      </c>
      <c r="D74" s="21">
        <v>200000</v>
      </c>
    </row>
    <row r="75" spans="1:4" ht="20.25" customHeight="1" x14ac:dyDescent="0.2">
      <c r="A75" s="19" t="s">
        <v>49</v>
      </c>
      <c r="B75" s="20" t="s">
        <v>50</v>
      </c>
      <c r="C75" s="42"/>
      <c r="D75" s="21"/>
    </row>
    <row r="76" spans="1:4" ht="25.5" customHeight="1" x14ac:dyDescent="0.2">
      <c r="A76" s="31" t="s">
        <v>51</v>
      </c>
      <c r="B76" s="2" t="s">
        <v>52</v>
      </c>
      <c r="C76" s="36"/>
      <c r="D76" s="21"/>
    </row>
    <row r="77" spans="1:4" ht="20.25" customHeight="1" x14ac:dyDescent="0.2">
      <c r="A77" s="1" t="s">
        <v>310</v>
      </c>
      <c r="B77" s="25"/>
      <c r="C77" s="36">
        <v>600</v>
      </c>
      <c r="D77" s="21">
        <v>7019354.1699999999</v>
      </c>
    </row>
    <row r="78" spans="1:4" ht="26.45" customHeight="1" x14ac:dyDescent="0.2">
      <c r="A78" s="23" t="s">
        <v>497</v>
      </c>
      <c r="B78" s="20" t="s">
        <v>498</v>
      </c>
      <c r="C78" s="36"/>
      <c r="D78" s="21"/>
    </row>
    <row r="79" spans="1:4" ht="17.25" customHeight="1" x14ac:dyDescent="0.2">
      <c r="A79" s="1" t="s">
        <v>310</v>
      </c>
      <c r="B79" s="2"/>
      <c r="C79" s="36">
        <v>600</v>
      </c>
      <c r="D79" s="21">
        <v>1644002</v>
      </c>
    </row>
    <row r="80" spans="1:4" ht="25.5" x14ac:dyDescent="0.2">
      <c r="A80" s="15" t="s">
        <v>396</v>
      </c>
      <c r="B80" s="16" t="s">
        <v>53</v>
      </c>
      <c r="C80" s="36"/>
      <c r="D80" s="18">
        <f>SUM(D83:D92)</f>
        <v>517910</v>
      </c>
    </row>
    <row r="81" spans="1:4" ht="24" x14ac:dyDescent="0.2">
      <c r="A81" s="19" t="s">
        <v>55</v>
      </c>
      <c r="B81" s="20" t="s">
        <v>56</v>
      </c>
      <c r="C81" s="36"/>
      <c r="D81" s="21"/>
    </row>
    <row r="82" spans="1:4" ht="15" customHeight="1" x14ac:dyDescent="0.2">
      <c r="A82" s="31" t="s">
        <v>54</v>
      </c>
      <c r="B82" s="2" t="s">
        <v>57</v>
      </c>
      <c r="C82" s="36"/>
      <c r="D82" s="21"/>
    </row>
    <row r="83" spans="1:4" ht="15.75" customHeight="1" x14ac:dyDescent="0.2">
      <c r="A83" s="1" t="s">
        <v>43</v>
      </c>
      <c r="B83" s="25"/>
      <c r="C83" s="36">
        <v>600</v>
      </c>
      <c r="D83" s="21">
        <v>55000</v>
      </c>
    </row>
    <row r="84" spans="1:4" ht="15.75" customHeight="1" x14ac:dyDescent="0.2">
      <c r="A84" s="19" t="s">
        <v>315</v>
      </c>
      <c r="B84" s="20" t="s">
        <v>58</v>
      </c>
      <c r="C84" s="36"/>
      <c r="D84" s="21"/>
    </row>
    <row r="85" spans="1:4" ht="14.25" customHeight="1" x14ac:dyDescent="0.2">
      <c r="A85" s="31" t="s">
        <v>54</v>
      </c>
      <c r="B85" s="2" t="s">
        <v>59</v>
      </c>
      <c r="C85" s="36"/>
      <c r="D85" s="21"/>
    </row>
    <row r="86" spans="1:4" ht="16.5" customHeight="1" x14ac:dyDescent="0.2">
      <c r="A86" s="1" t="s">
        <v>43</v>
      </c>
      <c r="B86" s="25"/>
      <c r="C86" s="36">
        <v>600</v>
      </c>
      <c r="D86" s="21">
        <v>115000</v>
      </c>
    </row>
    <row r="87" spans="1:4" ht="24.75" customHeight="1" x14ac:dyDescent="0.2">
      <c r="A87" s="19" t="s">
        <v>338</v>
      </c>
      <c r="B87" s="20" t="s">
        <v>60</v>
      </c>
      <c r="C87" s="36"/>
      <c r="D87" s="21"/>
    </row>
    <row r="88" spans="1:4" ht="15" customHeight="1" x14ac:dyDescent="0.2">
      <c r="A88" s="31" t="s">
        <v>54</v>
      </c>
      <c r="B88" s="2" t="s">
        <v>61</v>
      </c>
      <c r="C88" s="36"/>
      <c r="D88" s="21"/>
    </row>
    <row r="89" spans="1:4" ht="16.5" customHeight="1" x14ac:dyDescent="0.2">
      <c r="A89" s="1" t="s">
        <v>24</v>
      </c>
      <c r="B89" s="2"/>
      <c r="C89" s="36">
        <v>200</v>
      </c>
      <c r="D89" s="21">
        <v>24500</v>
      </c>
    </row>
    <row r="90" spans="1:4" ht="15.75" customHeight="1" x14ac:dyDescent="0.2">
      <c r="A90" s="1" t="s">
        <v>308</v>
      </c>
      <c r="B90" s="25"/>
      <c r="C90" s="36">
        <v>600</v>
      </c>
      <c r="D90" s="21">
        <v>202500</v>
      </c>
    </row>
    <row r="91" spans="1:4" ht="15.75" customHeight="1" x14ac:dyDescent="0.2">
      <c r="A91" s="23" t="s">
        <v>481</v>
      </c>
      <c r="B91" s="24" t="s">
        <v>482</v>
      </c>
      <c r="C91" s="36"/>
      <c r="D91" s="21"/>
    </row>
    <row r="92" spans="1:4" ht="15.75" customHeight="1" x14ac:dyDescent="0.2">
      <c r="A92" s="1" t="s">
        <v>308</v>
      </c>
      <c r="B92" s="25"/>
      <c r="C92" s="36">
        <v>600</v>
      </c>
      <c r="D92" s="21">
        <v>120910</v>
      </c>
    </row>
    <row r="93" spans="1:4" ht="25.5" x14ac:dyDescent="0.2">
      <c r="A93" s="43" t="s">
        <v>417</v>
      </c>
      <c r="B93" s="16" t="s">
        <v>62</v>
      </c>
      <c r="C93" s="3"/>
      <c r="D93" s="18">
        <f>D94+D169+D194+D202</f>
        <v>437477664.89999998</v>
      </c>
    </row>
    <row r="94" spans="1:4" ht="25.5" x14ac:dyDescent="0.2">
      <c r="A94" s="43" t="s">
        <v>397</v>
      </c>
      <c r="B94" s="44" t="s">
        <v>63</v>
      </c>
      <c r="C94" s="3"/>
      <c r="D94" s="18">
        <f>SUM(D97:D168)</f>
        <v>428735255</v>
      </c>
    </row>
    <row r="95" spans="1:4" x14ac:dyDescent="0.2">
      <c r="A95" s="19" t="s">
        <v>64</v>
      </c>
      <c r="B95" s="20" t="s">
        <v>65</v>
      </c>
      <c r="C95" s="3"/>
      <c r="D95" s="21"/>
    </row>
    <row r="96" spans="1:4" x14ac:dyDescent="0.2">
      <c r="A96" s="29" t="s">
        <v>66</v>
      </c>
      <c r="B96" s="24" t="s">
        <v>67</v>
      </c>
      <c r="C96" s="17"/>
      <c r="D96" s="21"/>
    </row>
    <row r="97" spans="1:4" x14ac:dyDescent="0.2">
      <c r="A97" s="1" t="s">
        <v>24</v>
      </c>
      <c r="B97" s="2"/>
      <c r="C97" s="3">
        <v>200</v>
      </c>
      <c r="D97" s="21">
        <v>77109.8</v>
      </c>
    </row>
    <row r="98" spans="1:4" x14ac:dyDescent="0.2">
      <c r="A98" s="32" t="s">
        <v>17</v>
      </c>
      <c r="B98" s="25"/>
      <c r="C98" s="3">
        <v>300</v>
      </c>
      <c r="D98" s="21">
        <v>5445210.2000000002</v>
      </c>
    </row>
    <row r="99" spans="1:4" x14ac:dyDescent="0.2">
      <c r="A99" s="33" t="s">
        <v>68</v>
      </c>
      <c r="B99" s="20" t="s">
        <v>69</v>
      </c>
      <c r="C99" s="17"/>
      <c r="D99" s="21"/>
    </row>
    <row r="100" spans="1:4" x14ac:dyDescent="0.2">
      <c r="A100" s="30" t="s">
        <v>70</v>
      </c>
      <c r="B100" s="2" t="s">
        <v>71</v>
      </c>
      <c r="C100" s="17"/>
      <c r="D100" s="21"/>
    </row>
    <row r="101" spans="1:4" x14ac:dyDescent="0.2">
      <c r="A101" s="1" t="s">
        <v>43</v>
      </c>
      <c r="B101" s="25"/>
      <c r="C101" s="3">
        <v>600</v>
      </c>
      <c r="D101" s="21">
        <v>572550</v>
      </c>
    </row>
    <row r="102" spans="1:4" x14ac:dyDescent="0.2">
      <c r="A102" s="33" t="s">
        <v>72</v>
      </c>
      <c r="B102" s="20" t="s">
        <v>73</v>
      </c>
      <c r="C102" s="3"/>
      <c r="D102" s="21"/>
    </row>
    <row r="103" spans="1:4" x14ac:dyDescent="0.2">
      <c r="A103" s="31" t="s">
        <v>70</v>
      </c>
      <c r="B103" s="2" t="s">
        <v>74</v>
      </c>
      <c r="C103" s="3"/>
      <c r="D103" s="21"/>
    </row>
    <row r="104" spans="1:4" x14ac:dyDescent="0.2">
      <c r="A104" s="1" t="s">
        <v>24</v>
      </c>
      <c r="B104" s="2"/>
      <c r="C104" s="3">
        <v>200</v>
      </c>
      <c r="D104" s="21">
        <v>8000</v>
      </c>
    </row>
    <row r="105" spans="1:4" x14ac:dyDescent="0.2">
      <c r="A105" s="32" t="s">
        <v>17</v>
      </c>
      <c r="B105" s="2"/>
      <c r="C105" s="3">
        <v>300</v>
      </c>
      <c r="D105" s="21">
        <v>552511.14</v>
      </c>
    </row>
    <row r="106" spans="1:4" ht="13.5" customHeight="1" x14ac:dyDescent="0.2">
      <c r="A106" s="1" t="s">
        <v>308</v>
      </c>
      <c r="B106" s="2"/>
      <c r="C106" s="3">
        <v>600</v>
      </c>
      <c r="D106" s="21">
        <v>335488.86000000004</v>
      </c>
    </row>
    <row r="107" spans="1:4" x14ac:dyDescent="0.2">
      <c r="A107" s="23" t="s">
        <v>477</v>
      </c>
      <c r="B107" s="20" t="s">
        <v>476</v>
      </c>
      <c r="C107" s="3"/>
      <c r="D107" s="21"/>
    </row>
    <row r="108" spans="1:4" x14ac:dyDescent="0.2">
      <c r="A108" s="32" t="s">
        <v>70</v>
      </c>
      <c r="B108" s="2" t="s">
        <v>475</v>
      </c>
      <c r="C108" s="3"/>
      <c r="D108" s="21"/>
    </row>
    <row r="109" spans="1:4" x14ac:dyDescent="0.2">
      <c r="A109" s="1" t="s">
        <v>24</v>
      </c>
      <c r="B109" s="2"/>
      <c r="C109" s="3">
        <v>200</v>
      </c>
      <c r="D109" s="21">
        <v>5000</v>
      </c>
    </row>
    <row r="110" spans="1:4" x14ac:dyDescent="0.2">
      <c r="A110" s="23" t="s">
        <v>478</v>
      </c>
      <c r="B110" s="20" t="s">
        <v>444</v>
      </c>
      <c r="C110" s="3"/>
      <c r="D110" s="21"/>
    </row>
    <row r="111" spans="1:4" x14ac:dyDescent="0.2">
      <c r="A111" s="1" t="s">
        <v>70</v>
      </c>
      <c r="B111" s="2" t="s">
        <v>435</v>
      </c>
      <c r="C111" s="3"/>
      <c r="D111" s="21"/>
    </row>
    <row r="112" spans="1:4" x14ac:dyDescent="0.2">
      <c r="A112" s="1" t="s">
        <v>43</v>
      </c>
      <c r="B112" s="2"/>
      <c r="C112" s="3">
        <v>600</v>
      </c>
      <c r="D112" s="21">
        <v>5000</v>
      </c>
    </row>
    <row r="113" spans="1:4" ht="36" x14ac:dyDescent="0.2">
      <c r="A113" s="37" t="s">
        <v>75</v>
      </c>
      <c r="B113" s="38" t="s">
        <v>76</v>
      </c>
      <c r="C113" s="3"/>
      <c r="D113" s="21"/>
    </row>
    <row r="114" spans="1:4" x14ac:dyDescent="0.2">
      <c r="A114" s="32" t="s">
        <v>24</v>
      </c>
      <c r="B114" s="40"/>
      <c r="C114" s="3">
        <v>200</v>
      </c>
      <c r="D114" s="21">
        <v>17746</v>
      </c>
    </row>
    <row r="115" spans="1:4" x14ac:dyDescent="0.2">
      <c r="A115" s="32" t="s">
        <v>17</v>
      </c>
      <c r="B115" s="25"/>
      <c r="C115" s="3">
        <v>300</v>
      </c>
      <c r="D115" s="21">
        <v>1075454</v>
      </c>
    </row>
    <row r="116" spans="1:4" ht="36" x14ac:dyDescent="0.2">
      <c r="A116" s="37" t="s">
        <v>77</v>
      </c>
      <c r="B116" s="38" t="s">
        <v>78</v>
      </c>
      <c r="C116" s="3"/>
      <c r="D116" s="21"/>
    </row>
    <row r="117" spans="1:4" x14ac:dyDescent="0.2">
      <c r="A117" s="32" t="s">
        <v>24</v>
      </c>
      <c r="B117" s="40"/>
      <c r="C117" s="3">
        <v>200</v>
      </c>
      <c r="D117" s="21">
        <v>35308.370000000003</v>
      </c>
    </row>
    <row r="118" spans="1:4" x14ac:dyDescent="0.2">
      <c r="A118" s="32" t="s">
        <v>17</v>
      </c>
      <c r="B118" s="25"/>
      <c r="C118" s="3">
        <v>300</v>
      </c>
      <c r="D118" s="21">
        <v>2716028.63</v>
      </c>
    </row>
    <row r="119" spans="1:4" ht="24" x14ac:dyDescent="0.2">
      <c r="A119" s="37" t="s">
        <v>79</v>
      </c>
      <c r="B119" s="38" t="s">
        <v>80</v>
      </c>
      <c r="C119" s="3"/>
      <c r="D119" s="21"/>
    </row>
    <row r="120" spans="1:4" x14ac:dyDescent="0.2">
      <c r="A120" s="32" t="s">
        <v>24</v>
      </c>
      <c r="B120" s="40"/>
      <c r="C120" s="3">
        <v>200</v>
      </c>
      <c r="D120" s="21">
        <v>588984</v>
      </c>
    </row>
    <row r="121" spans="1:4" x14ac:dyDescent="0.2">
      <c r="A121" s="32" t="s">
        <v>17</v>
      </c>
      <c r="B121" s="25"/>
      <c r="C121" s="3">
        <v>300</v>
      </c>
      <c r="D121" s="21">
        <v>32913016</v>
      </c>
    </row>
    <row r="122" spans="1:4" ht="36" x14ac:dyDescent="0.2">
      <c r="A122" s="37" t="s">
        <v>81</v>
      </c>
      <c r="B122" s="38" t="s">
        <v>82</v>
      </c>
      <c r="C122" s="3"/>
      <c r="D122" s="21"/>
    </row>
    <row r="123" spans="1:4" x14ac:dyDescent="0.2">
      <c r="A123" s="32" t="s">
        <v>17</v>
      </c>
      <c r="B123" s="25"/>
      <c r="C123" s="3">
        <v>300</v>
      </c>
      <c r="D123" s="21">
        <v>421930</v>
      </c>
    </row>
    <row r="124" spans="1:4" ht="36" x14ac:dyDescent="0.2">
      <c r="A124" s="37" t="s">
        <v>83</v>
      </c>
      <c r="B124" s="38" t="s">
        <v>84</v>
      </c>
      <c r="C124" s="3"/>
      <c r="D124" s="21"/>
    </row>
    <row r="125" spans="1:4" x14ac:dyDescent="0.2">
      <c r="A125" s="32" t="s">
        <v>24</v>
      </c>
      <c r="B125" s="40"/>
      <c r="C125" s="3">
        <v>200</v>
      </c>
      <c r="D125" s="21">
        <v>6000</v>
      </c>
    </row>
    <row r="126" spans="1:4" x14ac:dyDescent="0.2">
      <c r="A126" s="32" t="s">
        <v>17</v>
      </c>
      <c r="B126" s="25"/>
      <c r="C126" s="3">
        <v>300</v>
      </c>
      <c r="D126" s="21">
        <v>19496000</v>
      </c>
    </row>
    <row r="127" spans="1:4" ht="36" x14ac:dyDescent="0.2">
      <c r="A127" s="37" t="s">
        <v>85</v>
      </c>
      <c r="B127" s="38" t="s">
        <v>86</v>
      </c>
      <c r="C127" s="3"/>
      <c r="D127" s="21"/>
    </row>
    <row r="128" spans="1:4" x14ac:dyDescent="0.2">
      <c r="A128" s="32" t="s">
        <v>24</v>
      </c>
      <c r="B128" s="38"/>
      <c r="C128" s="3">
        <v>200</v>
      </c>
      <c r="D128" s="21">
        <v>245.42</v>
      </c>
    </row>
    <row r="129" spans="1:4" x14ac:dyDescent="0.2">
      <c r="A129" s="32" t="s">
        <v>17</v>
      </c>
      <c r="B129" s="25"/>
      <c r="C129" s="3">
        <v>300</v>
      </c>
      <c r="D129" s="21">
        <v>2257754.58</v>
      </c>
    </row>
    <row r="130" spans="1:4" x14ac:dyDescent="0.2">
      <c r="A130" s="37" t="s">
        <v>87</v>
      </c>
      <c r="B130" s="38" t="s">
        <v>88</v>
      </c>
      <c r="C130" s="3"/>
      <c r="D130" s="21"/>
    </row>
    <row r="131" spans="1:4" x14ac:dyDescent="0.2">
      <c r="A131" s="32" t="s">
        <v>24</v>
      </c>
      <c r="B131" s="40"/>
      <c r="C131" s="3">
        <v>200</v>
      </c>
      <c r="D131" s="21">
        <v>178249</v>
      </c>
    </row>
    <row r="132" spans="1:4" x14ac:dyDescent="0.2">
      <c r="A132" s="32" t="s">
        <v>17</v>
      </c>
      <c r="B132" s="25"/>
      <c r="C132" s="3">
        <v>300</v>
      </c>
      <c r="D132" s="21">
        <v>8902751</v>
      </c>
    </row>
    <row r="133" spans="1:4" ht="24" x14ac:dyDescent="0.2">
      <c r="A133" s="37" t="s">
        <v>89</v>
      </c>
      <c r="B133" s="38" t="s">
        <v>90</v>
      </c>
      <c r="C133" s="3"/>
      <c r="D133" s="21"/>
    </row>
    <row r="134" spans="1:4" x14ac:dyDescent="0.2">
      <c r="A134" s="32" t="s">
        <v>24</v>
      </c>
      <c r="B134" s="40"/>
      <c r="C134" s="3">
        <v>200</v>
      </c>
      <c r="D134" s="21">
        <v>695516</v>
      </c>
    </row>
    <row r="135" spans="1:4" x14ac:dyDescent="0.2">
      <c r="A135" s="32" t="s">
        <v>17</v>
      </c>
      <c r="B135" s="25"/>
      <c r="C135" s="3">
        <v>300</v>
      </c>
      <c r="D135" s="21">
        <v>40552484</v>
      </c>
    </row>
    <row r="136" spans="1:4" ht="24" x14ac:dyDescent="0.2">
      <c r="A136" s="37" t="s">
        <v>339</v>
      </c>
      <c r="B136" s="38" t="s">
        <v>91</v>
      </c>
      <c r="C136" s="3"/>
      <c r="D136" s="21"/>
    </row>
    <row r="137" spans="1:4" x14ac:dyDescent="0.2">
      <c r="A137" s="32" t="s">
        <v>24</v>
      </c>
      <c r="B137" s="40"/>
      <c r="C137" s="3">
        <v>200</v>
      </c>
      <c r="D137" s="21">
        <v>1149249.5</v>
      </c>
    </row>
    <row r="138" spans="1:4" x14ac:dyDescent="0.2">
      <c r="A138" s="32" t="s">
        <v>17</v>
      </c>
      <c r="B138" s="25"/>
      <c r="C138" s="3">
        <v>300</v>
      </c>
      <c r="D138" s="21">
        <v>69637750.5</v>
      </c>
    </row>
    <row r="139" spans="1:4" x14ac:dyDescent="0.2">
      <c r="A139" s="37" t="s">
        <v>92</v>
      </c>
      <c r="B139" s="38" t="s">
        <v>93</v>
      </c>
      <c r="C139" s="3"/>
      <c r="D139" s="21"/>
    </row>
    <row r="140" spans="1:4" x14ac:dyDescent="0.2">
      <c r="A140" s="32" t="s">
        <v>24</v>
      </c>
      <c r="B140" s="40"/>
      <c r="C140" s="3">
        <v>200</v>
      </c>
      <c r="D140" s="21">
        <v>292114</v>
      </c>
    </row>
    <row r="141" spans="1:4" x14ac:dyDescent="0.2">
      <c r="A141" s="32" t="s">
        <v>17</v>
      </c>
      <c r="B141" s="25"/>
      <c r="C141" s="3">
        <v>300</v>
      </c>
      <c r="D141" s="21">
        <v>17602334</v>
      </c>
    </row>
    <row r="142" spans="1:4" ht="24" x14ac:dyDescent="0.2">
      <c r="A142" s="37" t="s">
        <v>94</v>
      </c>
      <c r="B142" s="38" t="s">
        <v>95</v>
      </c>
      <c r="C142" s="3"/>
      <c r="D142" s="21"/>
    </row>
    <row r="143" spans="1:4" ht="36" x14ac:dyDescent="0.2">
      <c r="A143" s="1" t="s">
        <v>23</v>
      </c>
      <c r="B143" s="40"/>
      <c r="C143" s="3">
        <v>100</v>
      </c>
      <c r="D143" s="21">
        <v>16113600</v>
      </c>
    </row>
    <row r="144" spans="1:4" x14ac:dyDescent="0.2">
      <c r="A144" s="32" t="s">
        <v>24</v>
      </c>
      <c r="B144" s="25"/>
      <c r="C144" s="3">
        <v>200</v>
      </c>
      <c r="D144" s="21">
        <v>3358494.41</v>
      </c>
    </row>
    <row r="145" spans="1:4" x14ac:dyDescent="0.2">
      <c r="A145" s="32" t="s">
        <v>17</v>
      </c>
      <c r="B145" s="25"/>
      <c r="C145" s="3">
        <v>300</v>
      </c>
      <c r="D145" s="21">
        <v>284448.59000000003</v>
      </c>
    </row>
    <row r="146" spans="1:4" x14ac:dyDescent="0.2">
      <c r="A146" s="32" t="s">
        <v>25</v>
      </c>
      <c r="B146" s="25"/>
      <c r="C146" s="3">
        <v>800</v>
      </c>
      <c r="D146" s="21">
        <v>16557</v>
      </c>
    </row>
    <row r="147" spans="1:4" ht="24" x14ac:dyDescent="0.2">
      <c r="A147" s="37" t="s">
        <v>96</v>
      </c>
      <c r="B147" s="38" t="s">
        <v>97</v>
      </c>
      <c r="C147" s="3"/>
      <c r="D147" s="21"/>
    </row>
    <row r="148" spans="1:4" x14ac:dyDescent="0.2">
      <c r="A148" s="32" t="s">
        <v>24</v>
      </c>
      <c r="B148" s="38"/>
      <c r="C148" s="3">
        <v>200</v>
      </c>
      <c r="D148" s="21">
        <v>3000</v>
      </c>
    </row>
    <row r="149" spans="1:4" x14ac:dyDescent="0.2">
      <c r="A149" s="32" t="s">
        <v>17</v>
      </c>
      <c r="B149" s="25"/>
      <c r="C149" s="3">
        <v>300</v>
      </c>
      <c r="D149" s="21">
        <v>27925000</v>
      </c>
    </row>
    <row r="150" spans="1:4" ht="24" x14ac:dyDescent="0.2">
      <c r="A150" s="37" t="s">
        <v>301</v>
      </c>
      <c r="B150" s="38" t="s">
        <v>431</v>
      </c>
      <c r="C150" s="3"/>
      <c r="D150" s="21"/>
    </row>
    <row r="151" spans="1:4" x14ac:dyDescent="0.2">
      <c r="A151" s="32" t="s">
        <v>17</v>
      </c>
      <c r="B151" s="25"/>
      <c r="C151" s="3">
        <v>300</v>
      </c>
      <c r="D151" s="21">
        <v>40992842</v>
      </c>
    </row>
    <row r="152" spans="1:4" ht="36" x14ac:dyDescent="0.2">
      <c r="A152" s="37" t="s">
        <v>340</v>
      </c>
      <c r="B152" s="45" t="s">
        <v>302</v>
      </c>
      <c r="C152" s="3"/>
      <c r="D152" s="21"/>
    </row>
    <row r="153" spans="1:4" x14ac:dyDescent="0.2">
      <c r="A153" s="32" t="s">
        <v>24</v>
      </c>
      <c r="B153" s="25"/>
      <c r="C153" s="3">
        <v>200</v>
      </c>
      <c r="D153" s="21">
        <v>572000</v>
      </c>
    </row>
    <row r="154" spans="1:4" ht="36" x14ac:dyDescent="0.2">
      <c r="A154" s="37" t="s">
        <v>98</v>
      </c>
      <c r="B154" s="38" t="s">
        <v>99</v>
      </c>
      <c r="C154" s="3"/>
      <c r="D154" s="21"/>
    </row>
    <row r="155" spans="1:4" x14ac:dyDescent="0.2">
      <c r="A155" s="1" t="s">
        <v>43</v>
      </c>
      <c r="B155" s="25"/>
      <c r="C155" s="3">
        <v>600</v>
      </c>
      <c r="D155" s="21">
        <v>111256227</v>
      </c>
    </row>
    <row r="156" spans="1:4" x14ac:dyDescent="0.2">
      <c r="A156" s="37" t="s">
        <v>100</v>
      </c>
      <c r="B156" s="38" t="s">
        <v>101</v>
      </c>
      <c r="C156" s="3"/>
      <c r="D156" s="21"/>
    </row>
    <row r="157" spans="1:4" x14ac:dyDescent="0.2">
      <c r="A157" s="32" t="s">
        <v>24</v>
      </c>
      <c r="B157" s="46"/>
      <c r="C157" s="47">
        <v>200</v>
      </c>
      <c r="D157" s="21">
        <v>150500</v>
      </c>
    </row>
    <row r="158" spans="1:4" x14ac:dyDescent="0.2">
      <c r="A158" s="32" t="s">
        <v>17</v>
      </c>
      <c r="B158" s="46"/>
      <c r="C158" s="47">
        <v>300</v>
      </c>
      <c r="D158" s="21">
        <v>3920840</v>
      </c>
    </row>
    <row r="159" spans="1:4" ht="24" x14ac:dyDescent="0.2">
      <c r="A159" s="37" t="s">
        <v>102</v>
      </c>
      <c r="B159" s="38" t="s">
        <v>103</v>
      </c>
      <c r="C159" s="48"/>
      <c r="D159" s="21"/>
    </row>
    <row r="160" spans="1:4" x14ac:dyDescent="0.2">
      <c r="A160" s="32" t="s">
        <v>17</v>
      </c>
      <c r="B160" s="46"/>
      <c r="C160" s="47">
        <v>300</v>
      </c>
      <c r="D160" s="21">
        <v>33550</v>
      </c>
    </row>
    <row r="161" spans="1:4" ht="24" x14ac:dyDescent="0.2">
      <c r="A161" s="29" t="s">
        <v>389</v>
      </c>
      <c r="B161" s="49" t="s">
        <v>390</v>
      </c>
      <c r="C161" s="47"/>
      <c r="D161" s="21"/>
    </row>
    <row r="162" spans="1:4" x14ac:dyDescent="0.2">
      <c r="A162" s="32" t="s">
        <v>17</v>
      </c>
      <c r="B162" s="46"/>
      <c r="C162" s="47">
        <v>300</v>
      </c>
      <c r="D162" s="21">
        <v>80000</v>
      </c>
    </row>
    <row r="163" spans="1:4" ht="24" x14ac:dyDescent="0.2">
      <c r="A163" s="29" t="s">
        <v>341</v>
      </c>
      <c r="B163" s="49" t="s">
        <v>355</v>
      </c>
      <c r="C163" s="47"/>
      <c r="D163" s="21"/>
    </row>
    <row r="164" spans="1:4" x14ac:dyDescent="0.2">
      <c r="A164" s="32" t="s">
        <v>24</v>
      </c>
      <c r="B164" s="50"/>
      <c r="C164" s="47">
        <v>200</v>
      </c>
      <c r="D164" s="21">
        <v>22100</v>
      </c>
    </row>
    <row r="165" spans="1:4" ht="24" x14ac:dyDescent="0.2">
      <c r="A165" s="29" t="s">
        <v>354</v>
      </c>
      <c r="B165" s="49" t="s">
        <v>432</v>
      </c>
      <c r="C165" s="47"/>
      <c r="D165" s="21"/>
    </row>
    <row r="166" spans="1:4" x14ac:dyDescent="0.2">
      <c r="A166" s="32" t="s">
        <v>17</v>
      </c>
      <c r="B166" s="50"/>
      <c r="C166" s="47">
        <v>300</v>
      </c>
      <c r="D166" s="21">
        <v>17087886</v>
      </c>
    </row>
    <row r="167" spans="1:4" ht="24" x14ac:dyDescent="0.2">
      <c r="A167" s="29" t="s">
        <v>104</v>
      </c>
      <c r="B167" s="49" t="s">
        <v>329</v>
      </c>
      <c r="C167" s="47"/>
      <c r="D167" s="21"/>
    </row>
    <row r="168" spans="1:4" x14ac:dyDescent="0.2">
      <c r="A168" s="32" t="s">
        <v>17</v>
      </c>
      <c r="B168" s="46"/>
      <c r="C168" s="47">
        <v>300</v>
      </c>
      <c r="D168" s="21">
        <v>1378425</v>
      </c>
    </row>
    <row r="169" spans="1:4" ht="25.5" x14ac:dyDescent="0.2">
      <c r="A169" s="51" t="s">
        <v>398</v>
      </c>
      <c r="B169" s="44" t="s">
        <v>105</v>
      </c>
      <c r="C169" s="3"/>
      <c r="D169" s="18">
        <f>SUM(D172:D192)</f>
        <v>8179122.9000000004</v>
      </c>
    </row>
    <row r="170" spans="1:4" x14ac:dyDescent="0.2">
      <c r="A170" s="23" t="s">
        <v>109</v>
      </c>
      <c r="B170" s="20" t="s">
        <v>309</v>
      </c>
      <c r="C170" s="36"/>
      <c r="D170" s="21"/>
    </row>
    <row r="171" spans="1:4" ht="24" x14ac:dyDescent="0.2">
      <c r="A171" s="19" t="s">
        <v>107</v>
      </c>
      <c r="B171" s="20" t="s">
        <v>297</v>
      </c>
      <c r="C171" s="36"/>
      <c r="D171" s="21"/>
    </row>
    <row r="172" spans="1:4" x14ac:dyDescent="0.2">
      <c r="A172" s="1" t="s">
        <v>308</v>
      </c>
      <c r="B172" s="2"/>
      <c r="C172" s="36">
        <v>600</v>
      </c>
      <c r="D172" s="21">
        <v>86922</v>
      </c>
    </row>
    <row r="173" spans="1:4" ht="24" x14ac:dyDescent="0.2">
      <c r="A173" s="19" t="s">
        <v>108</v>
      </c>
      <c r="B173" s="20" t="s">
        <v>296</v>
      </c>
      <c r="C173" s="36"/>
      <c r="D173" s="21"/>
    </row>
    <row r="174" spans="1:4" x14ac:dyDescent="0.2">
      <c r="A174" s="1" t="s">
        <v>43</v>
      </c>
      <c r="B174" s="2"/>
      <c r="C174" s="36">
        <v>600</v>
      </c>
      <c r="D174" s="21">
        <v>375538</v>
      </c>
    </row>
    <row r="175" spans="1:4" ht="19.5" customHeight="1" x14ac:dyDescent="0.2">
      <c r="A175" s="19" t="s">
        <v>106</v>
      </c>
      <c r="B175" s="2" t="s">
        <v>295</v>
      </c>
      <c r="C175" s="36"/>
      <c r="D175" s="21"/>
    </row>
    <row r="176" spans="1:4" ht="18.75" customHeight="1" x14ac:dyDescent="0.2">
      <c r="A176" s="32" t="s">
        <v>17</v>
      </c>
      <c r="B176" s="52"/>
      <c r="C176" s="53">
        <v>600</v>
      </c>
      <c r="D176" s="21">
        <v>248141.9</v>
      </c>
    </row>
    <row r="177" spans="1:4" ht="34.9" customHeight="1" x14ac:dyDescent="0.2">
      <c r="A177" s="29" t="s">
        <v>520</v>
      </c>
      <c r="B177" s="52" t="s">
        <v>501</v>
      </c>
      <c r="C177" s="53"/>
      <c r="D177" s="21"/>
    </row>
    <row r="178" spans="1:4" ht="24" customHeight="1" x14ac:dyDescent="0.2">
      <c r="A178" s="23" t="s">
        <v>503</v>
      </c>
      <c r="B178" s="25" t="s">
        <v>502</v>
      </c>
      <c r="C178" s="36"/>
      <c r="D178" s="21"/>
    </row>
    <row r="179" spans="1:4" ht="18.75" customHeight="1" x14ac:dyDescent="0.2">
      <c r="A179" s="1" t="s">
        <v>310</v>
      </c>
      <c r="B179" s="25"/>
      <c r="C179" s="36">
        <v>600</v>
      </c>
      <c r="D179" s="21">
        <v>33264</v>
      </c>
    </row>
    <row r="180" spans="1:4" ht="18.75" customHeight="1" x14ac:dyDescent="0.2">
      <c r="A180" s="23" t="s">
        <v>479</v>
      </c>
      <c r="B180" s="20" t="s">
        <v>480</v>
      </c>
      <c r="C180" s="36"/>
      <c r="D180" s="21"/>
    </row>
    <row r="181" spans="1:4" ht="18.75" customHeight="1" x14ac:dyDescent="0.2">
      <c r="A181" s="1" t="s">
        <v>310</v>
      </c>
      <c r="B181" s="2"/>
      <c r="C181" s="36">
        <v>600</v>
      </c>
      <c r="D181" s="21">
        <v>632000</v>
      </c>
    </row>
    <row r="182" spans="1:4" ht="24" x14ac:dyDescent="0.2">
      <c r="A182" s="37" t="s">
        <v>110</v>
      </c>
      <c r="B182" s="38" t="s">
        <v>111</v>
      </c>
      <c r="C182" s="53"/>
      <c r="D182" s="21"/>
    </row>
    <row r="183" spans="1:4" x14ac:dyDescent="0.2">
      <c r="A183" s="1" t="s">
        <v>43</v>
      </c>
      <c r="B183" s="52"/>
      <c r="C183" s="53">
        <v>600</v>
      </c>
      <c r="D183" s="21">
        <v>781610</v>
      </c>
    </row>
    <row r="184" spans="1:4" ht="24" x14ac:dyDescent="0.2">
      <c r="A184" s="37" t="s">
        <v>112</v>
      </c>
      <c r="B184" s="38" t="s">
        <v>113</v>
      </c>
      <c r="C184" s="53"/>
      <c r="D184" s="21"/>
    </row>
    <row r="185" spans="1:4" x14ac:dyDescent="0.2">
      <c r="A185" s="1" t="s">
        <v>43</v>
      </c>
      <c r="B185" s="52"/>
      <c r="C185" s="53">
        <v>600</v>
      </c>
      <c r="D185" s="21">
        <v>1502152</v>
      </c>
    </row>
    <row r="186" spans="1:4" ht="24" x14ac:dyDescent="0.2">
      <c r="A186" s="37" t="s">
        <v>114</v>
      </c>
      <c r="B186" s="38" t="s">
        <v>115</v>
      </c>
      <c r="C186" s="53"/>
      <c r="D186" s="21"/>
    </row>
    <row r="187" spans="1:4" x14ac:dyDescent="0.2">
      <c r="A187" s="32" t="s">
        <v>24</v>
      </c>
      <c r="B187" s="54"/>
      <c r="C187" s="53">
        <v>200</v>
      </c>
      <c r="D187" s="21">
        <v>2733416</v>
      </c>
    </row>
    <row r="188" spans="1:4" x14ac:dyDescent="0.2">
      <c r="A188" s="1" t="s">
        <v>43</v>
      </c>
      <c r="B188" s="52"/>
      <c r="C188" s="53">
        <v>600</v>
      </c>
      <c r="D188" s="21">
        <v>1281584</v>
      </c>
    </row>
    <row r="189" spans="1:4" ht="24" x14ac:dyDescent="0.2">
      <c r="A189" s="37" t="s">
        <v>116</v>
      </c>
      <c r="B189" s="38" t="s">
        <v>117</v>
      </c>
      <c r="C189" s="53"/>
      <c r="D189" s="21"/>
    </row>
    <row r="190" spans="1:4" x14ac:dyDescent="0.2">
      <c r="A190" s="32" t="s">
        <v>17</v>
      </c>
      <c r="B190" s="52"/>
      <c r="C190" s="53">
        <v>300</v>
      </c>
      <c r="D190" s="21">
        <v>409015</v>
      </c>
    </row>
    <row r="191" spans="1:4" x14ac:dyDescent="0.2">
      <c r="A191" s="29" t="s">
        <v>118</v>
      </c>
      <c r="B191" s="52" t="s">
        <v>119</v>
      </c>
      <c r="C191" s="53"/>
      <c r="D191" s="21"/>
    </row>
    <row r="192" spans="1:4" x14ac:dyDescent="0.2">
      <c r="A192" s="1" t="s">
        <v>43</v>
      </c>
      <c r="B192" s="52"/>
      <c r="C192" s="53">
        <v>600</v>
      </c>
      <c r="D192" s="21">
        <v>95480</v>
      </c>
    </row>
    <row r="193" spans="1:4" x14ac:dyDescent="0.2">
      <c r="A193" s="1"/>
      <c r="B193" s="52"/>
      <c r="C193" s="53"/>
      <c r="D193" s="21"/>
    </row>
    <row r="194" spans="1:4" x14ac:dyDescent="0.2">
      <c r="A194" s="55" t="s">
        <v>399</v>
      </c>
      <c r="B194" s="56" t="s">
        <v>120</v>
      </c>
      <c r="C194" s="47"/>
      <c r="D194" s="18">
        <f>SUM(D197:D201)</f>
        <v>92950</v>
      </c>
    </row>
    <row r="195" spans="1:4" ht="24" x14ac:dyDescent="0.2">
      <c r="A195" s="19" t="s">
        <v>121</v>
      </c>
      <c r="B195" s="20" t="s">
        <v>122</v>
      </c>
      <c r="C195" s="3"/>
      <c r="D195" s="21"/>
    </row>
    <row r="196" spans="1:4" ht="24" x14ac:dyDescent="0.2">
      <c r="A196" s="31" t="s">
        <v>123</v>
      </c>
      <c r="B196" s="2" t="s">
        <v>124</v>
      </c>
      <c r="C196" s="53"/>
      <c r="D196" s="21"/>
    </row>
    <row r="197" spans="1:4" x14ac:dyDescent="0.2">
      <c r="A197" s="32" t="s">
        <v>24</v>
      </c>
      <c r="B197" s="54"/>
      <c r="C197" s="53">
        <v>200</v>
      </c>
      <c r="D197" s="21">
        <v>25000</v>
      </c>
    </row>
    <row r="198" spans="1:4" x14ac:dyDescent="0.2">
      <c r="A198" s="1" t="s">
        <v>308</v>
      </c>
      <c r="B198" s="2"/>
      <c r="C198" s="53">
        <v>600</v>
      </c>
      <c r="D198" s="21">
        <v>47350</v>
      </c>
    </row>
    <row r="199" spans="1:4" x14ac:dyDescent="0.2">
      <c r="A199" s="19" t="s">
        <v>127</v>
      </c>
      <c r="B199" s="20" t="s">
        <v>125</v>
      </c>
      <c r="C199" s="53"/>
      <c r="D199" s="21"/>
    </row>
    <row r="200" spans="1:4" ht="24" x14ac:dyDescent="0.2">
      <c r="A200" s="31" t="s">
        <v>123</v>
      </c>
      <c r="B200" s="2" t="s">
        <v>126</v>
      </c>
      <c r="C200" s="53"/>
      <c r="D200" s="21"/>
    </row>
    <row r="201" spans="1:4" x14ac:dyDescent="0.2">
      <c r="A201" s="1" t="s">
        <v>310</v>
      </c>
      <c r="B201" s="2"/>
      <c r="C201" s="53">
        <v>600</v>
      </c>
      <c r="D201" s="21">
        <v>20600</v>
      </c>
    </row>
    <row r="202" spans="1:4" ht="25.5" x14ac:dyDescent="0.2">
      <c r="A202" s="57" t="s">
        <v>400</v>
      </c>
      <c r="B202" s="58" t="s">
        <v>128</v>
      </c>
      <c r="C202" s="3"/>
      <c r="D202" s="18">
        <f>D205+D207</f>
        <v>470337</v>
      </c>
    </row>
    <row r="203" spans="1:4" x14ac:dyDescent="0.2">
      <c r="A203" s="19" t="s">
        <v>328</v>
      </c>
      <c r="B203" s="20" t="s">
        <v>129</v>
      </c>
      <c r="C203" s="36"/>
      <c r="D203" s="21"/>
    </row>
    <row r="204" spans="1:4" x14ac:dyDescent="0.2">
      <c r="A204" s="31" t="s">
        <v>529</v>
      </c>
      <c r="B204" s="2" t="s">
        <v>130</v>
      </c>
      <c r="C204" s="36"/>
      <c r="D204" s="21"/>
    </row>
    <row r="205" spans="1:4" x14ac:dyDescent="0.2">
      <c r="A205" s="1" t="s">
        <v>43</v>
      </c>
      <c r="B205" s="2"/>
      <c r="C205" s="36">
        <v>600</v>
      </c>
      <c r="D205" s="21">
        <v>200000</v>
      </c>
    </row>
    <row r="206" spans="1:4" ht="16.899999999999999" customHeight="1" x14ac:dyDescent="0.2">
      <c r="A206" s="23" t="s">
        <v>499</v>
      </c>
      <c r="B206" s="20" t="s">
        <v>500</v>
      </c>
      <c r="C206" s="36"/>
      <c r="D206" s="21"/>
    </row>
    <row r="207" spans="1:4" x14ac:dyDescent="0.2">
      <c r="A207" s="1" t="s">
        <v>43</v>
      </c>
      <c r="B207" s="2"/>
      <c r="C207" s="36">
        <v>600</v>
      </c>
      <c r="D207" s="21">
        <v>270337</v>
      </c>
    </row>
    <row r="208" spans="1:4" ht="25.5" x14ac:dyDescent="0.2">
      <c r="A208" s="43" t="s">
        <v>418</v>
      </c>
      <c r="B208" s="16" t="s">
        <v>131</v>
      </c>
      <c r="C208" s="3"/>
      <c r="D208" s="18">
        <f>D209+D212+D215</f>
        <v>4745557</v>
      </c>
    </row>
    <row r="209" spans="1:4" ht="38.25" x14ac:dyDescent="0.2">
      <c r="A209" s="51" t="s">
        <v>401</v>
      </c>
      <c r="B209" s="16" t="s">
        <v>132</v>
      </c>
      <c r="C209" s="3"/>
      <c r="D209" s="18">
        <f>D211</f>
        <v>2903647</v>
      </c>
    </row>
    <row r="210" spans="1:4" x14ac:dyDescent="0.2">
      <c r="A210" s="33" t="s">
        <v>133</v>
      </c>
      <c r="B210" s="20" t="s">
        <v>356</v>
      </c>
      <c r="C210" s="17"/>
      <c r="D210" s="21"/>
    </row>
    <row r="211" spans="1:4" x14ac:dyDescent="0.2">
      <c r="A211" s="32" t="s">
        <v>134</v>
      </c>
      <c r="B211" s="25"/>
      <c r="C211" s="3">
        <v>400</v>
      </c>
      <c r="D211" s="21">
        <v>2903647</v>
      </c>
    </row>
    <row r="212" spans="1:4" ht="28.5" customHeight="1" x14ac:dyDescent="0.2">
      <c r="A212" s="51" t="s">
        <v>402</v>
      </c>
      <c r="B212" s="16" t="s">
        <v>135</v>
      </c>
      <c r="C212" s="3"/>
      <c r="D212" s="18">
        <f>SUM(D214:D214)</f>
        <v>978120</v>
      </c>
    </row>
    <row r="213" spans="1:4" ht="24" x14ac:dyDescent="0.2">
      <c r="A213" s="19" t="s">
        <v>493</v>
      </c>
      <c r="B213" s="20" t="s">
        <v>521</v>
      </c>
      <c r="C213" s="17"/>
      <c r="D213" s="21"/>
    </row>
    <row r="214" spans="1:4" x14ac:dyDescent="0.2">
      <c r="A214" s="32" t="s">
        <v>17</v>
      </c>
      <c r="B214" s="59"/>
      <c r="C214" s="3">
        <v>300</v>
      </c>
      <c r="D214" s="21">
        <v>978120</v>
      </c>
    </row>
    <row r="215" spans="1:4" ht="38.25" x14ac:dyDescent="0.2">
      <c r="A215" s="51" t="s">
        <v>403</v>
      </c>
      <c r="B215" s="44" t="s">
        <v>136</v>
      </c>
      <c r="C215" s="3"/>
      <c r="D215" s="18">
        <f>SUM(D217:D219)</f>
        <v>863790</v>
      </c>
    </row>
    <row r="216" spans="1:4" ht="24" x14ac:dyDescent="0.2">
      <c r="A216" s="19" t="s">
        <v>523</v>
      </c>
      <c r="B216" s="20" t="s">
        <v>137</v>
      </c>
      <c r="C216" s="17"/>
      <c r="D216" s="21"/>
    </row>
    <row r="217" spans="1:4" x14ac:dyDescent="0.2">
      <c r="A217" s="32" t="s">
        <v>17</v>
      </c>
      <c r="B217" s="25"/>
      <c r="C217" s="3">
        <v>300</v>
      </c>
      <c r="D217" s="21">
        <v>431890</v>
      </c>
    </row>
    <row r="218" spans="1:4" ht="24" x14ac:dyDescent="0.2">
      <c r="A218" s="29" t="s">
        <v>494</v>
      </c>
      <c r="B218" s="20" t="s">
        <v>522</v>
      </c>
      <c r="C218" s="3"/>
      <c r="D218" s="21"/>
    </row>
    <row r="219" spans="1:4" x14ac:dyDescent="0.2">
      <c r="A219" s="32" t="s">
        <v>17</v>
      </c>
      <c r="B219" s="25"/>
      <c r="C219" s="3">
        <v>300</v>
      </c>
      <c r="D219" s="21">
        <v>431900</v>
      </c>
    </row>
    <row r="220" spans="1:4" ht="25.5" x14ac:dyDescent="0.2">
      <c r="A220" s="60" t="s">
        <v>419</v>
      </c>
      <c r="B220" s="56" t="s">
        <v>138</v>
      </c>
      <c r="C220" s="47"/>
      <c r="D220" s="18">
        <f>D221+D228+D235+D239</f>
        <v>2166017.44</v>
      </c>
    </row>
    <row r="221" spans="1:4" ht="25.5" x14ac:dyDescent="0.2">
      <c r="A221" s="43" t="s">
        <v>404</v>
      </c>
      <c r="B221" s="16" t="s">
        <v>139</v>
      </c>
      <c r="C221" s="3"/>
      <c r="D221" s="18">
        <f>D224+D227</f>
        <v>1925017.44</v>
      </c>
    </row>
    <row r="222" spans="1:4" ht="25.5" customHeight="1" x14ac:dyDescent="0.2">
      <c r="A222" s="61" t="s">
        <v>366</v>
      </c>
      <c r="B222" s="20" t="s">
        <v>141</v>
      </c>
      <c r="C222" s="36"/>
      <c r="D222" s="21"/>
    </row>
    <row r="223" spans="1:4" x14ac:dyDescent="0.2">
      <c r="A223" s="31" t="s">
        <v>140</v>
      </c>
      <c r="B223" s="2" t="s">
        <v>142</v>
      </c>
      <c r="C223" s="36"/>
      <c r="D223" s="21"/>
    </row>
    <row r="224" spans="1:4" x14ac:dyDescent="0.2">
      <c r="A224" s="32" t="s">
        <v>24</v>
      </c>
      <c r="B224" s="25"/>
      <c r="C224" s="36">
        <v>200</v>
      </c>
      <c r="D224" s="21">
        <v>164000</v>
      </c>
    </row>
    <row r="225" spans="1:4" x14ac:dyDescent="0.2">
      <c r="A225" s="23" t="s">
        <v>533</v>
      </c>
      <c r="B225" s="20" t="s">
        <v>532</v>
      </c>
      <c r="C225" s="36"/>
      <c r="D225" s="21"/>
    </row>
    <row r="226" spans="1:4" x14ac:dyDescent="0.2">
      <c r="A226" s="1" t="s">
        <v>140</v>
      </c>
      <c r="B226" s="20" t="s">
        <v>534</v>
      </c>
      <c r="C226" s="36"/>
      <c r="D226" s="21"/>
    </row>
    <row r="227" spans="1:4" x14ac:dyDescent="0.2">
      <c r="A227" s="1" t="s">
        <v>308</v>
      </c>
      <c r="B227" s="25"/>
      <c r="C227" s="36">
        <v>600</v>
      </c>
      <c r="D227" s="21">
        <v>1761017.44</v>
      </c>
    </row>
    <row r="228" spans="1:4" ht="25.5" x14ac:dyDescent="0.2">
      <c r="A228" s="43" t="s">
        <v>405</v>
      </c>
      <c r="B228" s="16" t="s">
        <v>143</v>
      </c>
      <c r="C228" s="3"/>
      <c r="D228" s="18">
        <f>SUM(D231:D234)</f>
        <v>120000</v>
      </c>
    </row>
    <row r="229" spans="1:4" ht="36" x14ac:dyDescent="0.2">
      <c r="A229" s="19" t="s">
        <v>145</v>
      </c>
      <c r="B229" s="20" t="s">
        <v>146</v>
      </c>
      <c r="C229" s="36"/>
      <c r="D229" s="21"/>
    </row>
    <row r="230" spans="1:4" x14ac:dyDescent="0.2">
      <c r="A230" s="31" t="s">
        <v>144</v>
      </c>
      <c r="B230" s="2" t="s">
        <v>353</v>
      </c>
      <c r="C230" s="36"/>
      <c r="D230" s="21"/>
    </row>
    <row r="231" spans="1:4" x14ac:dyDescent="0.2">
      <c r="A231" s="1" t="s">
        <v>308</v>
      </c>
      <c r="B231" s="2"/>
      <c r="C231" s="3">
        <v>600</v>
      </c>
      <c r="D231" s="21">
        <v>108000</v>
      </c>
    </row>
    <row r="232" spans="1:4" ht="24" x14ac:dyDescent="0.2">
      <c r="A232" s="19" t="s">
        <v>147</v>
      </c>
      <c r="B232" s="20" t="s">
        <v>148</v>
      </c>
      <c r="C232" s="36"/>
      <c r="D232" s="21"/>
    </row>
    <row r="233" spans="1:4" x14ac:dyDescent="0.2">
      <c r="A233" s="31" t="s">
        <v>144</v>
      </c>
      <c r="B233" s="2" t="s">
        <v>149</v>
      </c>
      <c r="C233" s="36"/>
      <c r="D233" s="21"/>
    </row>
    <row r="234" spans="1:4" x14ac:dyDescent="0.2">
      <c r="A234" s="1" t="s">
        <v>43</v>
      </c>
      <c r="B234" s="24"/>
      <c r="C234" s="3">
        <v>600</v>
      </c>
      <c r="D234" s="21">
        <v>12000</v>
      </c>
    </row>
    <row r="235" spans="1:4" ht="25.5" x14ac:dyDescent="0.2">
      <c r="A235" s="43" t="s">
        <v>406</v>
      </c>
      <c r="B235" s="16" t="s">
        <v>150</v>
      </c>
      <c r="C235" s="3"/>
      <c r="D235" s="18">
        <f>D238</f>
        <v>21000</v>
      </c>
    </row>
    <row r="236" spans="1:4" x14ac:dyDescent="0.2">
      <c r="A236" s="19" t="s">
        <v>151</v>
      </c>
      <c r="B236" s="20" t="s">
        <v>152</v>
      </c>
      <c r="C236" s="36"/>
      <c r="D236" s="21"/>
    </row>
    <row r="237" spans="1:4" ht="24" x14ac:dyDescent="0.2">
      <c r="A237" s="31" t="s">
        <v>153</v>
      </c>
      <c r="B237" s="2" t="s">
        <v>154</v>
      </c>
      <c r="C237" s="36"/>
      <c r="D237" s="21"/>
    </row>
    <row r="238" spans="1:4" x14ac:dyDescent="0.2">
      <c r="A238" s="1" t="s">
        <v>43</v>
      </c>
      <c r="B238" s="25"/>
      <c r="C238" s="3">
        <v>600</v>
      </c>
      <c r="D238" s="21">
        <v>21000</v>
      </c>
    </row>
    <row r="239" spans="1:4" ht="25.5" x14ac:dyDescent="0.2">
      <c r="A239" s="62" t="s">
        <v>316</v>
      </c>
      <c r="B239" s="25"/>
      <c r="C239" s="3"/>
      <c r="D239" s="18">
        <f>SUM(D242:D246)</f>
        <v>100000</v>
      </c>
    </row>
    <row r="240" spans="1:4" x14ac:dyDescent="0.2">
      <c r="A240" s="63" t="s">
        <v>510</v>
      </c>
      <c r="B240" s="24" t="s">
        <v>509</v>
      </c>
      <c r="C240" s="3"/>
      <c r="D240" s="18"/>
    </row>
    <row r="241" spans="1:6" x14ac:dyDescent="0.2">
      <c r="A241" s="64" t="s">
        <v>345</v>
      </c>
      <c r="B241" s="24" t="s">
        <v>303</v>
      </c>
      <c r="C241" s="3"/>
      <c r="D241" s="21"/>
    </row>
    <row r="242" spans="1:6" x14ac:dyDescent="0.2">
      <c r="A242" s="32" t="s">
        <v>24</v>
      </c>
      <c r="B242" s="24"/>
      <c r="C242" s="3">
        <v>200</v>
      </c>
      <c r="D242" s="21">
        <v>3800</v>
      </c>
    </row>
    <row r="243" spans="1:6" x14ac:dyDescent="0.2">
      <c r="A243" s="1" t="s">
        <v>43</v>
      </c>
      <c r="B243" s="25"/>
      <c r="C243" s="3">
        <v>600</v>
      </c>
      <c r="D243" s="21">
        <v>46200</v>
      </c>
    </row>
    <row r="244" spans="1:6" ht="24" x14ac:dyDescent="0.2">
      <c r="A244" s="1" t="s">
        <v>506</v>
      </c>
      <c r="B244" s="25" t="s">
        <v>507</v>
      </c>
      <c r="C244" s="3"/>
      <c r="D244" s="21"/>
    </row>
    <row r="245" spans="1:6" x14ac:dyDescent="0.2">
      <c r="A245" s="23" t="s">
        <v>345</v>
      </c>
      <c r="B245" s="24" t="s">
        <v>508</v>
      </c>
      <c r="C245" s="3"/>
      <c r="D245" s="21"/>
    </row>
    <row r="246" spans="1:6" x14ac:dyDescent="0.2">
      <c r="A246" s="1" t="s">
        <v>43</v>
      </c>
      <c r="B246" s="25"/>
      <c r="C246" s="3">
        <v>600</v>
      </c>
      <c r="D246" s="21">
        <v>50000</v>
      </c>
    </row>
    <row r="247" spans="1:6" ht="25.5" x14ac:dyDescent="0.2">
      <c r="A247" s="43" t="s">
        <v>420</v>
      </c>
      <c r="B247" s="16" t="s">
        <v>155</v>
      </c>
      <c r="C247" s="3"/>
      <c r="D247" s="18">
        <f>D248+D259+D297</f>
        <v>103726343.08</v>
      </c>
    </row>
    <row r="248" spans="1:6" ht="25.5" x14ac:dyDescent="0.2">
      <c r="A248" s="60" t="s">
        <v>407</v>
      </c>
      <c r="B248" s="56" t="s">
        <v>156</v>
      </c>
      <c r="C248" s="47"/>
      <c r="D248" s="18">
        <f>SUM(D251:D257)</f>
        <v>3558120</v>
      </c>
    </row>
    <row r="249" spans="1:6" x14ac:dyDescent="0.2">
      <c r="A249" s="19" t="s">
        <v>157</v>
      </c>
      <c r="B249" s="20" t="s">
        <v>158</v>
      </c>
      <c r="C249" s="65"/>
      <c r="D249" s="21"/>
    </row>
    <row r="250" spans="1:6" x14ac:dyDescent="0.2">
      <c r="A250" s="31" t="s">
        <v>159</v>
      </c>
      <c r="B250" s="2" t="s">
        <v>160</v>
      </c>
      <c r="C250" s="65"/>
      <c r="D250" s="21"/>
    </row>
    <row r="251" spans="1:6" x14ac:dyDescent="0.2">
      <c r="A251" s="1" t="s">
        <v>308</v>
      </c>
      <c r="B251" s="25"/>
      <c r="C251" s="36">
        <v>600</v>
      </c>
      <c r="D251" s="21">
        <v>3008120</v>
      </c>
    </row>
    <row r="252" spans="1:6" x14ac:dyDescent="0.2">
      <c r="A252" s="19" t="s">
        <v>161</v>
      </c>
      <c r="B252" s="20" t="s">
        <v>162</v>
      </c>
      <c r="C252" s="65"/>
      <c r="D252" s="21"/>
    </row>
    <row r="253" spans="1:6" x14ac:dyDescent="0.2">
      <c r="A253" s="31" t="s">
        <v>163</v>
      </c>
      <c r="B253" s="2" t="s">
        <v>164</v>
      </c>
      <c r="C253" s="65"/>
      <c r="D253" s="21"/>
    </row>
    <row r="254" spans="1:6" x14ac:dyDescent="0.2">
      <c r="A254" s="1" t="s">
        <v>43</v>
      </c>
      <c r="B254" s="25"/>
      <c r="C254" s="36">
        <v>600</v>
      </c>
      <c r="D254" s="21">
        <v>415000</v>
      </c>
      <c r="F254" s="66"/>
    </row>
    <row r="255" spans="1:6" ht="24" x14ac:dyDescent="0.2">
      <c r="A255" s="19" t="s">
        <v>317</v>
      </c>
      <c r="B255" s="20" t="s">
        <v>165</v>
      </c>
      <c r="C255" s="65"/>
      <c r="D255" s="21"/>
    </row>
    <row r="256" spans="1:6" x14ac:dyDescent="0.2">
      <c r="A256" s="31" t="s">
        <v>163</v>
      </c>
      <c r="B256" s="2" t="s">
        <v>166</v>
      </c>
      <c r="C256" s="65"/>
      <c r="D256" s="21"/>
    </row>
    <row r="257" spans="1:4" x14ac:dyDescent="0.2">
      <c r="A257" s="1" t="s">
        <v>43</v>
      </c>
      <c r="B257" s="25"/>
      <c r="C257" s="36">
        <v>600</v>
      </c>
      <c r="D257" s="21">
        <v>135000</v>
      </c>
    </row>
    <row r="258" spans="1:4" x14ac:dyDescent="0.2">
      <c r="A258" s="1"/>
      <c r="B258" s="24"/>
      <c r="C258" s="36"/>
      <c r="D258" s="21"/>
    </row>
    <row r="259" spans="1:4" ht="25.5" x14ac:dyDescent="0.2">
      <c r="A259" s="43" t="s">
        <v>408</v>
      </c>
      <c r="B259" s="16" t="s">
        <v>167</v>
      </c>
      <c r="C259" s="3"/>
      <c r="D259" s="18">
        <f>SUM(D262:D296)</f>
        <v>73183260.659999996</v>
      </c>
    </row>
    <row r="260" spans="1:4" ht="15" x14ac:dyDescent="0.25">
      <c r="A260" s="19" t="s">
        <v>318</v>
      </c>
      <c r="B260" s="20" t="s">
        <v>168</v>
      </c>
      <c r="C260" s="42"/>
      <c r="D260" s="67"/>
    </row>
    <row r="261" spans="1:4" x14ac:dyDescent="0.2">
      <c r="A261" s="31" t="s">
        <v>169</v>
      </c>
      <c r="B261" s="2" t="s">
        <v>170</v>
      </c>
      <c r="C261" s="42"/>
      <c r="D261" s="68"/>
    </row>
    <row r="262" spans="1:4" x14ac:dyDescent="0.2">
      <c r="A262" s="32" t="s">
        <v>314</v>
      </c>
      <c r="B262" s="2"/>
      <c r="C262" s="36">
        <v>600</v>
      </c>
      <c r="D262" s="68">
        <v>89900</v>
      </c>
    </row>
    <row r="263" spans="1:4" x14ac:dyDescent="0.2">
      <c r="A263" s="19" t="s">
        <v>171</v>
      </c>
      <c r="B263" s="20" t="s">
        <v>172</v>
      </c>
      <c r="C263" s="42"/>
      <c r="D263" s="68"/>
    </row>
    <row r="264" spans="1:4" x14ac:dyDescent="0.2">
      <c r="A264" s="31" t="s">
        <v>173</v>
      </c>
      <c r="B264" s="2" t="s">
        <v>174</v>
      </c>
      <c r="C264" s="42"/>
      <c r="D264" s="68"/>
    </row>
    <row r="265" spans="1:4" x14ac:dyDescent="0.2">
      <c r="A265" s="1" t="s">
        <v>310</v>
      </c>
      <c r="B265" s="2"/>
      <c r="C265" s="36">
        <v>600</v>
      </c>
      <c r="D265" s="21">
        <v>12089778.939999999</v>
      </c>
    </row>
    <row r="266" spans="1:4" x14ac:dyDescent="0.2">
      <c r="A266" s="31" t="s">
        <v>169</v>
      </c>
      <c r="B266" s="2" t="s">
        <v>175</v>
      </c>
      <c r="C266" s="42"/>
      <c r="D266" s="68"/>
    </row>
    <row r="267" spans="1:4" x14ac:dyDescent="0.2">
      <c r="A267" s="1" t="s">
        <v>310</v>
      </c>
      <c r="B267" s="2"/>
      <c r="C267" s="36">
        <v>600</v>
      </c>
      <c r="D267" s="68">
        <v>589930</v>
      </c>
    </row>
    <row r="268" spans="1:4" x14ac:dyDescent="0.2">
      <c r="A268" s="1" t="s">
        <v>546</v>
      </c>
      <c r="B268" s="2" t="s">
        <v>545</v>
      </c>
      <c r="C268" s="36"/>
      <c r="D268" s="68"/>
    </row>
    <row r="269" spans="1:4" x14ac:dyDescent="0.2">
      <c r="A269" s="1" t="s">
        <v>310</v>
      </c>
      <c r="B269" s="2"/>
      <c r="C269" s="36">
        <v>600</v>
      </c>
      <c r="D269" s="68">
        <v>10851.7</v>
      </c>
    </row>
    <row r="270" spans="1:4" x14ac:dyDescent="0.2">
      <c r="A270" s="19" t="s">
        <v>176</v>
      </c>
      <c r="B270" s="20" t="s">
        <v>177</v>
      </c>
      <c r="C270" s="42"/>
      <c r="D270" s="68"/>
    </row>
    <row r="271" spans="1:4" ht="24" x14ac:dyDescent="0.2">
      <c r="A271" s="31" t="s">
        <v>178</v>
      </c>
      <c r="B271" s="2" t="s">
        <v>179</v>
      </c>
      <c r="C271" s="42"/>
      <c r="D271" s="68"/>
    </row>
    <row r="272" spans="1:4" x14ac:dyDescent="0.2">
      <c r="A272" s="1" t="s">
        <v>310</v>
      </c>
      <c r="B272" s="2"/>
      <c r="C272" s="36">
        <v>600</v>
      </c>
      <c r="D272" s="21">
        <v>12649815.92</v>
      </c>
    </row>
    <row r="273" spans="1:4" x14ac:dyDescent="0.2">
      <c r="A273" s="31" t="s">
        <v>169</v>
      </c>
      <c r="B273" s="2" t="s">
        <v>180</v>
      </c>
      <c r="C273" s="42"/>
      <c r="D273" s="68"/>
    </row>
    <row r="274" spans="1:4" x14ac:dyDescent="0.2">
      <c r="A274" s="1" t="s">
        <v>310</v>
      </c>
      <c r="B274" s="2"/>
      <c r="C274" s="36">
        <v>600</v>
      </c>
      <c r="D274" s="68">
        <v>297000</v>
      </c>
    </row>
    <row r="275" spans="1:4" x14ac:dyDescent="0.2">
      <c r="A275" s="19" t="s">
        <v>181</v>
      </c>
      <c r="B275" s="20" t="s">
        <v>182</v>
      </c>
      <c r="C275" s="42"/>
      <c r="D275" s="68"/>
    </row>
    <row r="276" spans="1:4" x14ac:dyDescent="0.2">
      <c r="A276" s="19" t="s">
        <v>504</v>
      </c>
      <c r="B276" s="20" t="s">
        <v>511</v>
      </c>
      <c r="C276" s="42"/>
      <c r="D276" s="68"/>
    </row>
    <row r="277" spans="1:4" x14ac:dyDescent="0.2">
      <c r="A277" s="1" t="s">
        <v>310</v>
      </c>
      <c r="B277" s="2"/>
      <c r="C277" s="36">
        <v>600</v>
      </c>
      <c r="D277" s="68">
        <v>411015.56</v>
      </c>
    </row>
    <row r="278" spans="1:4" x14ac:dyDescent="0.2">
      <c r="A278" s="31" t="s">
        <v>183</v>
      </c>
      <c r="B278" s="69" t="s">
        <v>184</v>
      </c>
      <c r="C278" s="42"/>
      <c r="D278" s="68"/>
    </row>
    <row r="279" spans="1:4" x14ac:dyDescent="0.2">
      <c r="A279" s="1" t="s">
        <v>310</v>
      </c>
      <c r="B279" s="2"/>
      <c r="C279" s="36">
        <v>600</v>
      </c>
      <c r="D279" s="21">
        <v>28992525.84</v>
      </c>
    </row>
    <row r="280" spans="1:4" x14ac:dyDescent="0.2">
      <c r="A280" s="31" t="s">
        <v>169</v>
      </c>
      <c r="B280" s="2" t="s">
        <v>185</v>
      </c>
      <c r="C280" s="36"/>
      <c r="D280" s="68"/>
    </row>
    <row r="281" spans="1:4" x14ac:dyDescent="0.2">
      <c r="A281" s="1" t="s">
        <v>327</v>
      </c>
      <c r="B281" s="2"/>
      <c r="C281" s="36">
        <v>600</v>
      </c>
      <c r="D281" s="68">
        <v>811040</v>
      </c>
    </row>
    <row r="282" spans="1:4" ht="24" x14ac:dyDescent="0.2">
      <c r="A282" s="1" t="s">
        <v>551</v>
      </c>
      <c r="B282" s="2" t="s">
        <v>535</v>
      </c>
      <c r="C282" s="36"/>
      <c r="D282" s="68"/>
    </row>
    <row r="283" spans="1:4" x14ac:dyDescent="0.2">
      <c r="A283" s="1" t="s">
        <v>134</v>
      </c>
      <c r="B283" s="2"/>
      <c r="C283" s="36">
        <v>400</v>
      </c>
      <c r="D283" s="68">
        <v>139249.70000000001</v>
      </c>
    </row>
    <row r="284" spans="1:4" x14ac:dyDescent="0.2">
      <c r="A284" s="19" t="s">
        <v>186</v>
      </c>
      <c r="B284" s="20" t="s">
        <v>187</v>
      </c>
      <c r="C284" s="42"/>
      <c r="D284" s="68"/>
    </row>
    <row r="285" spans="1:4" x14ac:dyDescent="0.2">
      <c r="A285" s="31" t="s">
        <v>334</v>
      </c>
      <c r="B285" s="2" t="s">
        <v>188</v>
      </c>
      <c r="C285" s="36"/>
      <c r="D285" s="68"/>
    </row>
    <row r="286" spans="1:4" ht="18" customHeight="1" x14ac:dyDescent="0.2">
      <c r="A286" s="32" t="s">
        <v>24</v>
      </c>
      <c r="B286" s="2"/>
      <c r="C286" s="36">
        <v>200</v>
      </c>
      <c r="D286" s="68">
        <v>90000</v>
      </c>
    </row>
    <row r="287" spans="1:4" x14ac:dyDescent="0.2">
      <c r="A287" s="1" t="s">
        <v>308</v>
      </c>
      <c r="B287" s="2"/>
      <c r="C287" s="36">
        <v>600</v>
      </c>
      <c r="D287" s="68">
        <v>1007500</v>
      </c>
    </row>
    <row r="288" spans="1:4" x14ac:dyDescent="0.2">
      <c r="A288" s="1" t="s">
        <v>25</v>
      </c>
      <c r="B288" s="2"/>
      <c r="C288" s="36">
        <v>800</v>
      </c>
      <c r="D288" s="68">
        <v>5828</v>
      </c>
    </row>
    <row r="289" spans="1:4" ht="24" x14ac:dyDescent="0.2">
      <c r="A289" s="23" t="s">
        <v>189</v>
      </c>
      <c r="B289" s="20" t="s">
        <v>190</v>
      </c>
      <c r="C289" s="36"/>
      <c r="D289" s="68"/>
    </row>
    <row r="290" spans="1:4" x14ac:dyDescent="0.2">
      <c r="A290" s="31" t="s">
        <v>169</v>
      </c>
      <c r="B290" s="2" t="s">
        <v>191</v>
      </c>
      <c r="C290" s="36"/>
      <c r="D290" s="68"/>
    </row>
    <row r="291" spans="1:4" x14ac:dyDescent="0.2">
      <c r="A291" s="1" t="s">
        <v>43</v>
      </c>
      <c r="B291" s="2"/>
      <c r="C291" s="36">
        <v>600</v>
      </c>
      <c r="D291" s="68">
        <v>155000</v>
      </c>
    </row>
    <row r="292" spans="1:4" x14ac:dyDescent="0.2">
      <c r="A292" s="29" t="s">
        <v>364</v>
      </c>
      <c r="B292" s="20" t="s">
        <v>365</v>
      </c>
      <c r="C292" s="36"/>
      <c r="D292" s="68"/>
    </row>
    <row r="293" spans="1:4" x14ac:dyDescent="0.2">
      <c r="A293" s="1" t="s">
        <v>43</v>
      </c>
      <c r="B293" s="2"/>
      <c r="C293" s="36">
        <v>600</v>
      </c>
      <c r="D293" s="68">
        <v>15829325</v>
      </c>
    </row>
    <row r="294" spans="1:4" x14ac:dyDescent="0.2">
      <c r="A294" s="23" t="s">
        <v>192</v>
      </c>
      <c r="B294" s="20" t="s">
        <v>193</v>
      </c>
      <c r="C294" s="36"/>
      <c r="D294" s="68"/>
    </row>
    <row r="295" spans="1:4" x14ac:dyDescent="0.2">
      <c r="A295" s="31" t="s">
        <v>169</v>
      </c>
      <c r="B295" s="2" t="s">
        <v>194</v>
      </c>
      <c r="C295" s="36"/>
      <c r="D295" s="68"/>
    </row>
    <row r="296" spans="1:4" x14ac:dyDescent="0.2">
      <c r="A296" s="1" t="s">
        <v>43</v>
      </c>
      <c r="B296" s="2"/>
      <c r="C296" s="36">
        <v>600</v>
      </c>
      <c r="D296" s="68">
        <v>14500</v>
      </c>
    </row>
    <row r="297" spans="1:4" ht="25.5" x14ac:dyDescent="0.2">
      <c r="A297" s="43" t="s">
        <v>448</v>
      </c>
      <c r="B297" s="16" t="s">
        <v>195</v>
      </c>
      <c r="C297" s="3"/>
      <c r="D297" s="18">
        <f>SUM(D300:D309)</f>
        <v>26984962.420000002</v>
      </c>
    </row>
    <row r="298" spans="1:4" x14ac:dyDescent="0.2">
      <c r="A298" s="23" t="s">
        <v>439</v>
      </c>
      <c r="B298" s="24" t="s">
        <v>438</v>
      </c>
      <c r="C298" s="36"/>
      <c r="D298" s="18"/>
    </row>
    <row r="299" spans="1:4" x14ac:dyDescent="0.2">
      <c r="A299" s="1" t="s">
        <v>197</v>
      </c>
      <c r="B299" s="25" t="s">
        <v>440</v>
      </c>
      <c r="C299" s="36"/>
      <c r="D299" s="18"/>
    </row>
    <row r="300" spans="1:4" x14ac:dyDescent="0.2">
      <c r="A300" s="1" t="s">
        <v>134</v>
      </c>
      <c r="B300" s="24"/>
      <c r="C300" s="36">
        <v>400</v>
      </c>
      <c r="D300" s="21">
        <v>145500</v>
      </c>
    </row>
    <row r="301" spans="1:4" x14ac:dyDescent="0.2">
      <c r="A301" s="1" t="s">
        <v>25</v>
      </c>
      <c r="B301" s="24"/>
      <c r="C301" s="36">
        <v>800</v>
      </c>
      <c r="D301" s="21">
        <v>50864.800000000003</v>
      </c>
    </row>
    <row r="302" spans="1:4" x14ac:dyDescent="0.2">
      <c r="A302" s="19" t="s">
        <v>342</v>
      </c>
      <c r="B302" s="70" t="s">
        <v>196</v>
      </c>
      <c r="C302" s="36"/>
      <c r="D302" s="68"/>
    </row>
    <row r="303" spans="1:4" x14ac:dyDescent="0.2">
      <c r="A303" s="31" t="s">
        <v>197</v>
      </c>
      <c r="B303" s="71" t="s">
        <v>198</v>
      </c>
      <c r="C303" s="36"/>
      <c r="D303" s="68"/>
    </row>
    <row r="304" spans="1:4" x14ac:dyDescent="0.2">
      <c r="A304" s="1" t="s">
        <v>308</v>
      </c>
      <c r="B304" s="71"/>
      <c r="C304" s="36">
        <v>600</v>
      </c>
      <c r="D304" s="68">
        <v>94600</v>
      </c>
    </row>
    <row r="305" spans="1:4" x14ac:dyDescent="0.2">
      <c r="A305" s="1" t="s">
        <v>337</v>
      </c>
      <c r="B305" s="2" t="s">
        <v>199</v>
      </c>
      <c r="C305" s="36"/>
      <c r="D305" s="68"/>
    </row>
    <row r="306" spans="1:4" x14ac:dyDescent="0.2">
      <c r="A306" s="1" t="s">
        <v>308</v>
      </c>
      <c r="B306" s="72"/>
      <c r="C306" s="36">
        <v>600</v>
      </c>
      <c r="D306" s="68">
        <v>23527967.620000001</v>
      </c>
    </row>
    <row r="307" spans="1:4" ht="24" x14ac:dyDescent="0.2">
      <c r="A307" s="19" t="s">
        <v>200</v>
      </c>
      <c r="B307" s="70" t="s">
        <v>201</v>
      </c>
      <c r="C307" s="36"/>
      <c r="D307" s="68"/>
    </row>
    <row r="308" spans="1:4" x14ac:dyDescent="0.2">
      <c r="A308" s="31" t="s">
        <v>197</v>
      </c>
      <c r="B308" s="71" t="s">
        <v>202</v>
      </c>
      <c r="C308" s="36"/>
      <c r="D308" s="68"/>
    </row>
    <row r="309" spans="1:4" x14ac:dyDescent="0.2">
      <c r="A309" s="1" t="s">
        <v>310</v>
      </c>
      <c r="B309" s="72"/>
      <c r="C309" s="36">
        <v>600</v>
      </c>
      <c r="D309" s="68">
        <v>3166030</v>
      </c>
    </row>
    <row r="310" spans="1:4" ht="25.5" x14ac:dyDescent="0.2">
      <c r="A310" s="43" t="s">
        <v>421</v>
      </c>
      <c r="B310" s="16" t="s">
        <v>203</v>
      </c>
      <c r="C310" s="3"/>
      <c r="D310" s="18">
        <f>D311+D339</f>
        <v>109962753.31</v>
      </c>
    </row>
    <row r="311" spans="1:4" ht="25.5" x14ac:dyDescent="0.2">
      <c r="A311" s="60" t="s">
        <v>410</v>
      </c>
      <c r="B311" s="56" t="s">
        <v>204</v>
      </c>
      <c r="C311" s="73"/>
      <c r="D311" s="18">
        <f>SUM(D312:D337)</f>
        <v>107862753.31</v>
      </c>
    </row>
    <row r="312" spans="1:4" x14ac:dyDescent="0.2">
      <c r="A312" s="60" t="s">
        <v>542</v>
      </c>
      <c r="B312" s="49" t="s">
        <v>540</v>
      </c>
      <c r="C312" s="73"/>
      <c r="D312" s="18"/>
    </row>
    <row r="313" spans="1:4" x14ac:dyDescent="0.2">
      <c r="A313" s="74" t="s">
        <v>205</v>
      </c>
      <c r="B313" s="49" t="s">
        <v>541</v>
      </c>
      <c r="C313" s="73"/>
      <c r="D313" s="18"/>
    </row>
    <row r="314" spans="1:4" x14ac:dyDescent="0.2">
      <c r="A314" s="32" t="s">
        <v>24</v>
      </c>
      <c r="B314" s="56"/>
      <c r="C314" s="73">
        <v>200</v>
      </c>
      <c r="D314" s="21">
        <v>329522</v>
      </c>
    </row>
    <row r="315" spans="1:4" x14ac:dyDescent="0.2">
      <c r="A315" s="75" t="s">
        <v>453</v>
      </c>
      <c r="B315" s="49" t="s">
        <v>454</v>
      </c>
      <c r="C315" s="73"/>
      <c r="D315" s="18"/>
    </row>
    <row r="316" spans="1:4" x14ac:dyDescent="0.2">
      <c r="A316" s="75" t="s">
        <v>455</v>
      </c>
      <c r="B316" s="49" t="s">
        <v>456</v>
      </c>
      <c r="C316" s="73"/>
      <c r="D316" s="18"/>
    </row>
    <row r="317" spans="1:4" x14ac:dyDescent="0.2">
      <c r="A317" s="32" t="s">
        <v>24</v>
      </c>
      <c r="B317" s="24"/>
      <c r="C317" s="36">
        <v>200</v>
      </c>
      <c r="D317" s="21">
        <v>17921</v>
      </c>
    </row>
    <row r="318" spans="1:4" x14ac:dyDescent="0.2">
      <c r="A318" s="32" t="s">
        <v>134</v>
      </c>
      <c r="B318" s="49"/>
      <c r="C318" s="73">
        <v>400</v>
      </c>
      <c r="D318" s="21">
        <v>17025</v>
      </c>
    </row>
    <row r="319" spans="1:4" x14ac:dyDescent="0.2">
      <c r="A319" s="29" t="s">
        <v>205</v>
      </c>
      <c r="B319" s="49" t="s">
        <v>549</v>
      </c>
      <c r="C319" s="73"/>
      <c r="D319" s="21"/>
    </row>
    <row r="320" spans="1:4" x14ac:dyDescent="0.2">
      <c r="A320" s="32" t="s">
        <v>134</v>
      </c>
      <c r="B320" s="49"/>
      <c r="C320" s="73">
        <v>400</v>
      </c>
      <c r="D320" s="21">
        <v>239862.1</v>
      </c>
    </row>
    <row r="321" spans="1:4" x14ac:dyDescent="0.2">
      <c r="A321" s="74" t="s">
        <v>483</v>
      </c>
      <c r="B321" s="49" t="s">
        <v>484</v>
      </c>
      <c r="C321" s="73"/>
      <c r="D321" s="21"/>
    </row>
    <row r="322" spans="1:4" x14ac:dyDescent="0.2">
      <c r="A322" s="32" t="s">
        <v>134</v>
      </c>
      <c r="B322" s="49"/>
      <c r="C322" s="73">
        <v>400</v>
      </c>
      <c r="D322" s="21">
        <v>345764.1</v>
      </c>
    </row>
    <row r="323" spans="1:4" x14ac:dyDescent="0.2">
      <c r="A323" s="29" t="s">
        <v>525</v>
      </c>
      <c r="B323" s="24" t="s">
        <v>524</v>
      </c>
      <c r="C323" s="36"/>
      <c r="D323" s="21"/>
    </row>
    <row r="324" spans="1:4" x14ac:dyDescent="0.2">
      <c r="A324" s="1" t="s">
        <v>134</v>
      </c>
      <c r="B324" s="24"/>
      <c r="C324" s="36">
        <v>400</v>
      </c>
      <c r="D324" s="21">
        <v>9193631</v>
      </c>
    </row>
    <row r="325" spans="1:4" x14ac:dyDescent="0.2">
      <c r="A325" s="19" t="s">
        <v>206</v>
      </c>
      <c r="B325" s="20" t="s">
        <v>207</v>
      </c>
      <c r="C325" s="3"/>
      <c r="D325" s="21"/>
    </row>
    <row r="326" spans="1:4" x14ac:dyDescent="0.2">
      <c r="A326" s="31" t="s">
        <v>205</v>
      </c>
      <c r="B326" s="2" t="s">
        <v>208</v>
      </c>
      <c r="C326" s="3"/>
      <c r="D326" s="21"/>
    </row>
    <row r="327" spans="1:4" x14ac:dyDescent="0.2">
      <c r="A327" s="32" t="s">
        <v>24</v>
      </c>
      <c r="B327" s="24"/>
      <c r="C327" s="36">
        <v>200</v>
      </c>
      <c r="D327" s="21">
        <v>1509870.19</v>
      </c>
    </row>
    <row r="328" spans="1:4" x14ac:dyDescent="0.2">
      <c r="A328" s="1" t="s">
        <v>25</v>
      </c>
      <c r="B328" s="24"/>
      <c r="C328" s="36">
        <v>800</v>
      </c>
      <c r="D328" s="21">
        <v>9441.32</v>
      </c>
    </row>
    <row r="329" spans="1:4" ht="24" x14ac:dyDescent="0.2">
      <c r="A329" s="32" t="s">
        <v>530</v>
      </c>
      <c r="B329" s="24" t="s">
        <v>513</v>
      </c>
      <c r="C329" s="36"/>
      <c r="D329" s="21"/>
    </row>
    <row r="330" spans="1:4" x14ac:dyDescent="0.2">
      <c r="A330" s="32" t="s">
        <v>24</v>
      </c>
      <c r="B330" s="24"/>
      <c r="C330" s="36">
        <v>200</v>
      </c>
      <c r="D330" s="21">
        <v>2649799.6</v>
      </c>
    </row>
    <row r="331" spans="1:4" ht="24" x14ac:dyDescent="0.2">
      <c r="A331" s="1" t="s">
        <v>531</v>
      </c>
      <c r="B331" s="24" t="s">
        <v>512</v>
      </c>
      <c r="C331" s="36"/>
      <c r="D331" s="21"/>
    </row>
    <row r="332" spans="1:4" x14ac:dyDescent="0.2">
      <c r="A332" s="32" t="s">
        <v>24</v>
      </c>
      <c r="B332" s="24"/>
      <c r="C332" s="36">
        <v>200</v>
      </c>
      <c r="D332" s="21">
        <v>50000000</v>
      </c>
    </row>
    <row r="333" spans="1:4" x14ac:dyDescent="0.2">
      <c r="A333" s="23" t="s">
        <v>466</v>
      </c>
      <c r="B333" s="24" t="s">
        <v>526</v>
      </c>
      <c r="C333" s="36"/>
      <c r="D333" s="21"/>
    </row>
    <row r="334" spans="1:4" x14ac:dyDescent="0.2">
      <c r="A334" s="1" t="s">
        <v>134</v>
      </c>
      <c r="B334" s="24"/>
      <c r="C334" s="36">
        <v>400</v>
      </c>
      <c r="D334" s="21">
        <v>42328917</v>
      </c>
    </row>
    <row r="335" spans="1:4" x14ac:dyDescent="0.2">
      <c r="A335" s="1" t="s">
        <v>538</v>
      </c>
      <c r="B335" s="24" t="s">
        <v>536</v>
      </c>
      <c r="C335" s="36"/>
      <c r="D335" s="21"/>
    </row>
    <row r="336" spans="1:4" ht="24" x14ac:dyDescent="0.2">
      <c r="A336" s="1" t="s">
        <v>539</v>
      </c>
      <c r="B336" s="24" t="s">
        <v>537</v>
      </c>
      <c r="C336" s="36"/>
      <c r="D336" s="21"/>
    </row>
    <row r="337" spans="1:4" x14ac:dyDescent="0.2">
      <c r="A337" s="32" t="s">
        <v>17</v>
      </c>
      <c r="B337" s="24"/>
      <c r="C337" s="36">
        <v>300</v>
      </c>
      <c r="D337" s="21">
        <v>1221000</v>
      </c>
    </row>
    <row r="338" spans="1:4" x14ac:dyDescent="0.2">
      <c r="A338" s="1"/>
      <c r="B338" s="24"/>
      <c r="C338" s="36"/>
      <c r="D338" s="21"/>
    </row>
    <row r="339" spans="1:4" ht="25.5" x14ac:dyDescent="0.2">
      <c r="A339" s="51" t="s">
        <v>409</v>
      </c>
      <c r="B339" s="56" t="s">
        <v>209</v>
      </c>
      <c r="C339" s="3"/>
      <c r="D339" s="18">
        <f>D342</f>
        <v>2100000</v>
      </c>
    </row>
    <row r="340" spans="1:4" x14ac:dyDescent="0.2">
      <c r="A340" s="29" t="s">
        <v>210</v>
      </c>
      <c r="B340" s="20" t="s">
        <v>211</v>
      </c>
      <c r="C340" s="3"/>
      <c r="D340" s="21"/>
    </row>
    <row r="341" spans="1:4" x14ac:dyDescent="0.2">
      <c r="A341" s="32" t="s">
        <v>343</v>
      </c>
      <c r="B341" s="2" t="s">
        <v>212</v>
      </c>
      <c r="C341" s="3"/>
      <c r="D341" s="21"/>
    </row>
    <row r="342" spans="1:4" x14ac:dyDescent="0.2">
      <c r="A342" s="32" t="s">
        <v>24</v>
      </c>
      <c r="B342" s="24"/>
      <c r="C342" s="36">
        <v>200</v>
      </c>
      <c r="D342" s="21">
        <v>2100000</v>
      </c>
    </row>
    <row r="343" spans="1:4" ht="25.5" x14ac:dyDescent="0.2">
      <c r="A343" s="43" t="s">
        <v>422</v>
      </c>
      <c r="B343" s="16" t="s">
        <v>213</v>
      </c>
      <c r="C343" s="3"/>
      <c r="D343" s="18">
        <f>D344</f>
        <v>167741740.75999999</v>
      </c>
    </row>
    <row r="344" spans="1:4" ht="25.5" x14ac:dyDescent="0.2">
      <c r="A344" s="43" t="s">
        <v>411</v>
      </c>
      <c r="B344" s="16" t="s">
        <v>214</v>
      </c>
      <c r="C344" s="3"/>
      <c r="D344" s="18">
        <f>SUM(D347:D363)</f>
        <v>167741740.75999999</v>
      </c>
    </row>
    <row r="345" spans="1:4" x14ac:dyDescent="0.2">
      <c r="A345" s="19" t="s">
        <v>527</v>
      </c>
      <c r="B345" s="20" t="s">
        <v>215</v>
      </c>
      <c r="C345" s="42"/>
      <c r="D345" s="21"/>
    </row>
    <row r="346" spans="1:4" x14ac:dyDescent="0.2">
      <c r="A346" s="31" t="s">
        <v>216</v>
      </c>
      <c r="B346" s="2" t="s">
        <v>217</v>
      </c>
      <c r="C346" s="42"/>
      <c r="D346" s="21"/>
    </row>
    <row r="347" spans="1:4" x14ac:dyDescent="0.2">
      <c r="A347" s="32" t="s">
        <v>24</v>
      </c>
      <c r="B347" s="24"/>
      <c r="C347" s="36">
        <v>200</v>
      </c>
      <c r="D347" s="21">
        <v>45027839.780000001</v>
      </c>
    </row>
    <row r="348" spans="1:4" x14ac:dyDescent="0.2">
      <c r="A348" s="1" t="s">
        <v>25</v>
      </c>
      <c r="B348" s="24"/>
      <c r="C348" s="36">
        <v>800</v>
      </c>
      <c r="D348" s="21">
        <v>43984.39</v>
      </c>
    </row>
    <row r="349" spans="1:4" x14ac:dyDescent="0.2">
      <c r="A349" s="31" t="s">
        <v>218</v>
      </c>
      <c r="B349" s="2" t="s">
        <v>219</v>
      </c>
      <c r="C349" s="42"/>
      <c r="D349" s="21"/>
    </row>
    <row r="350" spans="1:4" x14ac:dyDescent="0.2">
      <c r="A350" s="32" t="s">
        <v>24</v>
      </c>
      <c r="B350" s="24"/>
      <c r="C350" s="36">
        <v>200</v>
      </c>
      <c r="D350" s="21">
        <v>2800000</v>
      </c>
    </row>
    <row r="351" spans="1:4" ht="24" x14ac:dyDescent="0.2">
      <c r="A351" s="19" t="s">
        <v>457</v>
      </c>
      <c r="B351" s="71" t="s">
        <v>458</v>
      </c>
      <c r="C351" s="36"/>
      <c r="D351" s="21"/>
    </row>
    <row r="352" spans="1:4" x14ac:dyDescent="0.2">
      <c r="A352" s="1" t="s">
        <v>134</v>
      </c>
      <c r="B352" s="24"/>
      <c r="C352" s="36">
        <v>400</v>
      </c>
      <c r="D352" s="21">
        <v>11778238.449999999</v>
      </c>
    </row>
    <row r="353" spans="1:4" x14ac:dyDescent="0.2">
      <c r="A353" s="1" t="s">
        <v>25</v>
      </c>
      <c r="B353" s="24"/>
      <c r="C353" s="36">
        <v>800</v>
      </c>
      <c r="D353" s="21">
        <v>46061.120000000003</v>
      </c>
    </row>
    <row r="354" spans="1:4" ht="24" x14ac:dyDescent="0.2">
      <c r="A354" s="37" t="s">
        <v>528</v>
      </c>
      <c r="B354" s="20" t="s">
        <v>378</v>
      </c>
      <c r="C354" s="3"/>
      <c r="D354" s="21"/>
    </row>
    <row r="355" spans="1:4" x14ac:dyDescent="0.2">
      <c r="A355" s="31" t="s">
        <v>216</v>
      </c>
      <c r="B355" s="2" t="s">
        <v>379</v>
      </c>
      <c r="C355" s="3"/>
      <c r="D355" s="21"/>
    </row>
    <row r="356" spans="1:4" x14ac:dyDescent="0.2">
      <c r="A356" s="1" t="s">
        <v>25</v>
      </c>
      <c r="B356" s="24"/>
      <c r="C356" s="36">
        <v>800</v>
      </c>
      <c r="D356" s="21">
        <v>13402331.02</v>
      </c>
    </row>
    <row r="357" spans="1:4" x14ac:dyDescent="0.2">
      <c r="A357" s="29" t="s">
        <v>487</v>
      </c>
      <c r="B357" s="38" t="s">
        <v>488</v>
      </c>
      <c r="C357" s="3"/>
      <c r="D357" s="21"/>
    </row>
    <row r="358" spans="1:4" x14ac:dyDescent="0.2">
      <c r="A358" s="32" t="s">
        <v>24</v>
      </c>
      <c r="B358" s="38"/>
      <c r="C358" s="3">
        <v>200</v>
      </c>
      <c r="D358" s="21">
        <v>49270696</v>
      </c>
    </row>
    <row r="359" spans="1:4" x14ac:dyDescent="0.2">
      <c r="A359" s="1" t="s">
        <v>310</v>
      </c>
      <c r="B359" s="72"/>
      <c r="C359" s="36">
        <v>600</v>
      </c>
      <c r="D359" s="68">
        <v>1714860</v>
      </c>
    </row>
    <row r="360" spans="1:4" ht="22.9" customHeight="1" x14ac:dyDescent="0.2">
      <c r="A360" s="29" t="s">
        <v>467</v>
      </c>
      <c r="B360" s="24" t="s">
        <v>468</v>
      </c>
      <c r="C360" s="3"/>
      <c r="D360" s="21"/>
    </row>
    <row r="361" spans="1:4" x14ac:dyDescent="0.2">
      <c r="A361" s="1" t="s">
        <v>134</v>
      </c>
      <c r="B361" s="24"/>
      <c r="C361" s="36">
        <v>400</v>
      </c>
      <c r="D361" s="21">
        <v>39657730</v>
      </c>
    </row>
    <row r="362" spans="1:4" x14ac:dyDescent="0.2">
      <c r="A362" s="29" t="s">
        <v>443</v>
      </c>
      <c r="B362" s="24" t="s">
        <v>442</v>
      </c>
      <c r="C362" s="3"/>
      <c r="D362" s="21"/>
    </row>
    <row r="363" spans="1:4" x14ac:dyDescent="0.2">
      <c r="A363" s="1" t="s">
        <v>25</v>
      </c>
      <c r="B363" s="24"/>
      <c r="C363" s="36">
        <v>800</v>
      </c>
      <c r="D363" s="21">
        <v>4000000</v>
      </c>
    </row>
    <row r="364" spans="1:4" ht="25.5" x14ac:dyDescent="0.2">
      <c r="A364" s="43" t="s">
        <v>423</v>
      </c>
      <c r="B364" s="44" t="s">
        <v>393</v>
      </c>
      <c r="C364" s="3"/>
      <c r="D364" s="18">
        <f>SUM(D367:D377)</f>
        <v>560707</v>
      </c>
    </row>
    <row r="365" spans="1:4" ht="24" x14ac:dyDescent="0.2">
      <c r="A365" s="32" t="s">
        <v>371</v>
      </c>
      <c r="B365" s="25" t="s">
        <v>373</v>
      </c>
      <c r="C365" s="3"/>
      <c r="D365" s="21"/>
    </row>
    <row r="366" spans="1:4" x14ac:dyDescent="0.2">
      <c r="A366" s="32" t="s">
        <v>375</v>
      </c>
      <c r="B366" s="25" t="s">
        <v>374</v>
      </c>
      <c r="C366" s="3"/>
      <c r="D366" s="21"/>
    </row>
    <row r="367" spans="1:4" x14ac:dyDescent="0.2">
      <c r="A367" s="32" t="s">
        <v>17</v>
      </c>
      <c r="B367" s="25"/>
      <c r="C367" s="3">
        <v>300</v>
      </c>
      <c r="D367" s="21">
        <v>50000</v>
      </c>
    </row>
    <row r="368" spans="1:4" x14ac:dyDescent="0.2">
      <c r="A368" s="32" t="s">
        <v>372</v>
      </c>
      <c r="B368" s="25" t="s">
        <v>376</v>
      </c>
      <c r="C368" s="3"/>
      <c r="D368" s="21"/>
    </row>
    <row r="369" spans="1:4" x14ac:dyDescent="0.2">
      <c r="A369" s="32" t="s">
        <v>375</v>
      </c>
      <c r="B369" s="25" t="s">
        <v>377</v>
      </c>
      <c r="C369" s="3"/>
      <c r="D369" s="21"/>
    </row>
    <row r="370" spans="1:4" x14ac:dyDescent="0.2">
      <c r="A370" s="32" t="s">
        <v>17</v>
      </c>
      <c r="B370" s="25"/>
      <c r="C370" s="3">
        <v>300</v>
      </c>
      <c r="D370" s="21">
        <v>285000</v>
      </c>
    </row>
    <row r="371" spans="1:4" ht="24" x14ac:dyDescent="0.2">
      <c r="A371" s="32" t="s">
        <v>518</v>
      </c>
      <c r="B371" s="76" t="s">
        <v>519</v>
      </c>
      <c r="C371" s="3"/>
      <c r="D371" s="21"/>
    </row>
    <row r="372" spans="1:4" ht="24" x14ac:dyDescent="0.2">
      <c r="A372" s="32" t="s">
        <v>485</v>
      </c>
      <c r="B372" s="76" t="s">
        <v>486</v>
      </c>
      <c r="C372" s="3"/>
      <c r="D372" s="21"/>
    </row>
    <row r="373" spans="1:4" x14ac:dyDescent="0.2">
      <c r="A373" s="32" t="s">
        <v>25</v>
      </c>
      <c r="B373" s="76"/>
      <c r="C373" s="3">
        <v>800</v>
      </c>
      <c r="D373" s="21">
        <v>22000</v>
      </c>
    </row>
    <row r="374" spans="1:4" ht="24" x14ac:dyDescent="0.2">
      <c r="A374" s="29" t="s">
        <v>489</v>
      </c>
      <c r="B374" s="20" t="s">
        <v>490</v>
      </c>
      <c r="C374" s="3"/>
      <c r="D374" s="21"/>
    </row>
    <row r="375" spans="1:4" x14ac:dyDescent="0.2">
      <c r="A375" s="32" t="s">
        <v>25</v>
      </c>
      <c r="B375" s="2"/>
      <c r="C375" s="3">
        <v>800</v>
      </c>
      <c r="D375" s="21">
        <v>197317</v>
      </c>
    </row>
    <row r="376" spans="1:4" ht="25.5" x14ac:dyDescent="0.2">
      <c r="A376" s="77" t="s">
        <v>391</v>
      </c>
      <c r="B376" s="24" t="s">
        <v>392</v>
      </c>
      <c r="C376" s="3"/>
      <c r="D376" s="21"/>
    </row>
    <row r="377" spans="1:4" x14ac:dyDescent="0.2">
      <c r="A377" s="32" t="s">
        <v>17</v>
      </c>
      <c r="B377" s="25"/>
      <c r="C377" s="3">
        <v>300</v>
      </c>
      <c r="D377" s="21">
        <v>6390</v>
      </c>
    </row>
    <row r="378" spans="1:4" ht="25.5" x14ac:dyDescent="0.2">
      <c r="A378" s="43" t="s">
        <v>424</v>
      </c>
      <c r="B378" s="16" t="s">
        <v>220</v>
      </c>
      <c r="C378" s="3"/>
      <c r="D378" s="18">
        <f>D379</f>
        <v>919013.63000000012</v>
      </c>
    </row>
    <row r="379" spans="1:4" ht="24" x14ac:dyDescent="0.2">
      <c r="A379" s="78" t="s">
        <v>517</v>
      </c>
      <c r="B379" s="16" t="s">
        <v>221</v>
      </c>
      <c r="C379" s="3"/>
      <c r="D379" s="18">
        <f>SUM(D382:D390)</f>
        <v>919013.63000000012</v>
      </c>
    </row>
    <row r="380" spans="1:4" x14ac:dyDescent="0.2">
      <c r="A380" s="19" t="s">
        <v>367</v>
      </c>
      <c r="B380" s="20" t="s">
        <v>368</v>
      </c>
      <c r="C380" s="42"/>
      <c r="D380" s="21"/>
    </row>
    <row r="381" spans="1:4" x14ac:dyDescent="0.2">
      <c r="A381" s="31" t="s">
        <v>222</v>
      </c>
      <c r="B381" s="2" t="s">
        <v>369</v>
      </c>
      <c r="C381" s="42"/>
      <c r="D381" s="21"/>
    </row>
    <row r="382" spans="1:4" x14ac:dyDescent="0.2">
      <c r="A382" s="32" t="s">
        <v>24</v>
      </c>
      <c r="B382" s="38"/>
      <c r="C382" s="3">
        <v>200</v>
      </c>
      <c r="D382" s="21">
        <v>515383.76</v>
      </c>
    </row>
    <row r="383" spans="1:4" x14ac:dyDescent="0.2">
      <c r="A383" s="1" t="s">
        <v>25</v>
      </c>
      <c r="B383" s="79"/>
      <c r="C383" s="50">
        <v>800</v>
      </c>
      <c r="D383" s="21">
        <v>6407.2</v>
      </c>
    </row>
    <row r="384" spans="1:4" x14ac:dyDescent="0.2">
      <c r="A384" s="23" t="s">
        <v>459</v>
      </c>
      <c r="B384" s="80" t="s">
        <v>460</v>
      </c>
      <c r="C384" s="47"/>
      <c r="D384" s="21"/>
    </row>
    <row r="385" spans="1:4" x14ac:dyDescent="0.2">
      <c r="A385" s="1" t="s">
        <v>222</v>
      </c>
      <c r="B385" s="81" t="s">
        <v>461</v>
      </c>
      <c r="C385" s="47"/>
      <c r="D385" s="21"/>
    </row>
    <row r="386" spans="1:4" x14ac:dyDescent="0.2">
      <c r="A386" s="1" t="s">
        <v>43</v>
      </c>
      <c r="B386" s="79"/>
      <c r="C386" s="50">
        <v>600</v>
      </c>
      <c r="D386" s="21">
        <v>382289.83</v>
      </c>
    </row>
    <row r="387" spans="1:4" x14ac:dyDescent="0.2">
      <c r="A387" s="23" t="s">
        <v>462</v>
      </c>
      <c r="B387" s="80" t="s">
        <v>463</v>
      </c>
      <c r="C387" s="50"/>
      <c r="D387" s="21"/>
    </row>
    <row r="388" spans="1:4" x14ac:dyDescent="0.2">
      <c r="A388" s="1" t="s">
        <v>222</v>
      </c>
      <c r="B388" s="81" t="s">
        <v>464</v>
      </c>
      <c r="C388" s="50"/>
      <c r="D388" s="21"/>
    </row>
    <row r="389" spans="1:4" x14ac:dyDescent="0.2">
      <c r="A389" s="32" t="s">
        <v>24</v>
      </c>
      <c r="B389" s="25"/>
      <c r="C389" s="3">
        <v>200</v>
      </c>
      <c r="D389" s="21">
        <v>12423.04</v>
      </c>
    </row>
    <row r="390" spans="1:4" x14ac:dyDescent="0.2">
      <c r="A390" s="1" t="s">
        <v>25</v>
      </c>
      <c r="B390" s="79"/>
      <c r="C390" s="50">
        <v>800</v>
      </c>
      <c r="D390" s="21">
        <v>2509.8000000000002</v>
      </c>
    </row>
    <row r="391" spans="1:4" ht="25.5" x14ac:dyDescent="0.2">
      <c r="A391" s="43" t="s">
        <v>425</v>
      </c>
      <c r="B391" s="16" t="s">
        <v>223</v>
      </c>
      <c r="C391" s="3"/>
      <c r="D391" s="18">
        <f>D392+D414</f>
        <v>83695413.260000005</v>
      </c>
    </row>
    <row r="392" spans="1:4" ht="18" customHeight="1" x14ac:dyDescent="0.2">
      <c r="A392" s="43" t="s">
        <v>319</v>
      </c>
      <c r="B392" s="16" t="s">
        <v>224</v>
      </c>
      <c r="C392" s="3"/>
      <c r="D392" s="18">
        <f>SUM(D393:D413)</f>
        <v>35645999.310000002</v>
      </c>
    </row>
    <row r="393" spans="1:4" x14ac:dyDescent="0.2">
      <c r="A393" s="19" t="s">
        <v>225</v>
      </c>
      <c r="B393" s="20" t="s">
        <v>226</v>
      </c>
      <c r="C393" s="36"/>
      <c r="D393" s="21"/>
    </row>
    <row r="394" spans="1:4" x14ac:dyDescent="0.2">
      <c r="A394" s="31" t="s">
        <v>227</v>
      </c>
      <c r="B394" s="2" t="s">
        <v>228</v>
      </c>
      <c r="C394" s="36"/>
      <c r="D394" s="21"/>
    </row>
    <row r="395" spans="1:4" x14ac:dyDescent="0.2">
      <c r="A395" s="32" t="s">
        <v>24</v>
      </c>
      <c r="B395" s="24"/>
      <c r="C395" s="36">
        <v>200</v>
      </c>
      <c r="D395" s="21">
        <v>3147251.15</v>
      </c>
    </row>
    <row r="396" spans="1:4" x14ac:dyDescent="0.2">
      <c r="A396" s="32" t="s">
        <v>25</v>
      </c>
      <c r="B396" s="24"/>
      <c r="C396" s="36">
        <v>800</v>
      </c>
      <c r="D396" s="21">
        <v>10100</v>
      </c>
    </row>
    <row r="397" spans="1:4" x14ac:dyDescent="0.2">
      <c r="A397" s="31" t="s">
        <v>544</v>
      </c>
      <c r="B397" s="2" t="s">
        <v>543</v>
      </c>
      <c r="C397" s="36"/>
      <c r="D397" s="21"/>
    </row>
    <row r="398" spans="1:4" x14ac:dyDescent="0.2">
      <c r="A398" s="32" t="s">
        <v>24</v>
      </c>
      <c r="B398" s="24"/>
      <c r="C398" s="36">
        <v>200</v>
      </c>
      <c r="D398" s="21">
        <v>25123.599999999999</v>
      </c>
    </row>
    <row r="399" spans="1:4" ht="36" x14ac:dyDescent="0.2">
      <c r="A399" s="29" t="s">
        <v>428</v>
      </c>
      <c r="B399" s="24" t="s">
        <v>429</v>
      </c>
      <c r="C399" s="36"/>
      <c r="D399" s="21"/>
    </row>
    <row r="400" spans="1:4" x14ac:dyDescent="0.2">
      <c r="A400" s="32" t="s">
        <v>24</v>
      </c>
      <c r="B400" s="24"/>
      <c r="C400" s="36">
        <v>200</v>
      </c>
      <c r="D400" s="21">
        <v>100000</v>
      </c>
    </row>
    <row r="401" spans="1:4" x14ac:dyDescent="0.2">
      <c r="A401" s="19" t="s">
        <v>229</v>
      </c>
      <c r="B401" s="20" t="s">
        <v>230</v>
      </c>
      <c r="C401" s="36"/>
      <c r="D401" s="21"/>
    </row>
    <row r="402" spans="1:4" x14ac:dyDescent="0.2">
      <c r="A402" s="31" t="s">
        <v>227</v>
      </c>
      <c r="B402" s="2" t="s">
        <v>231</v>
      </c>
      <c r="C402" s="36"/>
      <c r="D402" s="21"/>
    </row>
    <row r="403" spans="1:4" x14ac:dyDescent="0.2">
      <c r="A403" s="32" t="s">
        <v>24</v>
      </c>
      <c r="B403" s="24"/>
      <c r="C403" s="36">
        <v>200</v>
      </c>
      <c r="D403" s="21">
        <v>1031494.56</v>
      </c>
    </row>
    <row r="404" spans="1:4" x14ac:dyDescent="0.2">
      <c r="A404" s="32"/>
      <c r="B404" s="24"/>
      <c r="C404" s="36">
        <v>400</v>
      </c>
      <c r="D404" s="21">
        <v>24014.400000000001</v>
      </c>
    </row>
    <row r="405" spans="1:4" x14ac:dyDescent="0.2">
      <c r="A405" s="19" t="s">
        <v>232</v>
      </c>
      <c r="B405" s="20" t="s">
        <v>233</v>
      </c>
      <c r="C405" s="36"/>
      <c r="D405" s="21"/>
    </row>
    <row r="406" spans="1:4" x14ac:dyDescent="0.2">
      <c r="A406" s="31" t="s">
        <v>227</v>
      </c>
      <c r="B406" s="2" t="s">
        <v>234</v>
      </c>
      <c r="C406" s="36"/>
      <c r="D406" s="21"/>
    </row>
    <row r="407" spans="1:4" x14ac:dyDescent="0.2">
      <c r="A407" s="32" t="s">
        <v>24</v>
      </c>
      <c r="B407" s="24"/>
      <c r="C407" s="36">
        <v>200</v>
      </c>
      <c r="D407" s="21">
        <v>175985.6</v>
      </c>
    </row>
    <row r="408" spans="1:4" x14ac:dyDescent="0.2">
      <c r="A408" s="19" t="s">
        <v>336</v>
      </c>
      <c r="B408" s="20" t="s">
        <v>331</v>
      </c>
      <c r="C408" s="36"/>
      <c r="D408" s="21"/>
    </row>
    <row r="409" spans="1:4" x14ac:dyDescent="0.2">
      <c r="A409" s="31" t="s">
        <v>227</v>
      </c>
      <c r="B409" s="2" t="s">
        <v>332</v>
      </c>
      <c r="C409" s="36"/>
      <c r="D409" s="21"/>
    </row>
    <row r="410" spans="1:4" x14ac:dyDescent="0.2">
      <c r="A410" s="32" t="s">
        <v>24</v>
      </c>
      <c r="B410" s="24"/>
      <c r="C410" s="36">
        <v>200</v>
      </c>
      <c r="D410" s="21">
        <v>1132030</v>
      </c>
    </row>
    <row r="411" spans="1:4" ht="24" x14ac:dyDescent="0.2">
      <c r="A411" s="19" t="s">
        <v>335</v>
      </c>
      <c r="B411" s="20" t="s">
        <v>333</v>
      </c>
      <c r="C411" s="36"/>
      <c r="D411" s="21"/>
    </row>
    <row r="412" spans="1:4" x14ac:dyDescent="0.2">
      <c r="A412" s="29" t="s">
        <v>443</v>
      </c>
      <c r="B412" s="24" t="s">
        <v>442</v>
      </c>
      <c r="C412" s="3"/>
      <c r="D412" s="21"/>
    </row>
    <row r="413" spans="1:4" x14ac:dyDescent="0.2">
      <c r="A413" s="32" t="s">
        <v>24</v>
      </c>
      <c r="B413" s="76"/>
      <c r="C413" s="3">
        <v>200</v>
      </c>
      <c r="D413" s="21">
        <v>30000000</v>
      </c>
    </row>
    <row r="414" spans="1:4" ht="25.5" x14ac:dyDescent="0.2">
      <c r="A414" s="51" t="s">
        <v>412</v>
      </c>
      <c r="B414" s="44" t="s">
        <v>235</v>
      </c>
      <c r="C414" s="36"/>
      <c r="D414" s="18">
        <f>SUM(D417:D430)</f>
        <v>48049413.950000003</v>
      </c>
    </row>
    <row r="415" spans="1:4" ht="24" x14ac:dyDescent="0.2">
      <c r="A415" s="29" t="s">
        <v>344</v>
      </c>
      <c r="B415" s="24" t="s">
        <v>236</v>
      </c>
      <c r="C415" s="36"/>
      <c r="D415" s="21"/>
    </row>
    <row r="416" spans="1:4" x14ac:dyDescent="0.2">
      <c r="A416" s="32" t="s">
        <v>237</v>
      </c>
      <c r="B416" s="25" t="s">
        <v>238</v>
      </c>
      <c r="C416" s="36"/>
      <c r="D416" s="21"/>
    </row>
    <row r="417" spans="1:4" x14ac:dyDescent="0.2">
      <c r="A417" s="32" t="s">
        <v>24</v>
      </c>
      <c r="B417" s="25"/>
      <c r="C417" s="3">
        <v>200</v>
      </c>
      <c r="D417" s="21">
        <v>9673141.2300000004</v>
      </c>
    </row>
    <row r="418" spans="1:4" x14ac:dyDescent="0.2">
      <c r="A418" s="1" t="s">
        <v>25</v>
      </c>
      <c r="B418" s="79"/>
      <c r="C418" s="50">
        <v>800</v>
      </c>
      <c r="D418" s="21">
        <v>19890.46</v>
      </c>
    </row>
    <row r="419" spans="1:4" x14ac:dyDescent="0.2">
      <c r="A419" s="29" t="s">
        <v>239</v>
      </c>
      <c r="B419" s="24" t="s">
        <v>320</v>
      </c>
      <c r="C419" s="36"/>
      <c r="D419" s="21"/>
    </row>
    <row r="420" spans="1:4" x14ac:dyDescent="0.2">
      <c r="A420" s="32" t="s">
        <v>237</v>
      </c>
      <c r="B420" s="25" t="s">
        <v>321</v>
      </c>
      <c r="C420" s="36"/>
      <c r="D420" s="21"/>
    </row>
    <row r="421" spans="1:4" x14ac:dyDescent="0.2">
      <c r="A421" s="32" t="s">
        <v>24</v>
      </c>
      <c r="B421" s="25"/>
      <c r="C421" s="3">
        <v>200</v>
      </c>
      <c r="D421" s="21">
        <v>7164997.0700000003</v>
      </c>
    </row>
    <row r="422" spans="1:4" x14ac:dyDescent="0.2">
      <c r="A422" s="1" t="s">
        <v>25</v>
      </c>
      <c r="B422" s="79"/>
      <c r="C422" s="50">
        <v>800</v>
      </c>
      <c r="D422" s="21">
        <v>97858.19</v>
      </c>
    </row>
    <row r="423" spans="1:4" x14ac:dyDescent="0.2">
      <c r="A423" s="29" t="s">
        <v>388</v>
      </c>
      <c r="B423" s="24" t="s">
        <v>357</v>
      </c>
      <c r="C423" s="3"/>
      <c r="D423" s="21"/>
    </row>
    <row r="424" spans="1:4" x14ac:dyDescent="0.2">
      <c r="A424" s="32" t="s">
        <v>237</v>
      </c>
      <c r="B424" s="25" t="s">
        <v>358</v>
      </c>
      <c r="C424" s="3"/>
      <c r="D424" s="21"/>
    </row>
    <row r="425" spans="1:4" x14ac:dyDescent="0.2">
      <c r="A425" s="32" t="s">
        <v>24</v>
      </c>
      <c r="B425" s="25"/>
      <c r="C425" s="3">
        <v>200</v>
      </c>
      <c r="D425" s="21">
        <v>139496</v>
      </c>
    </row>
    <row r="426" spans="1:4" x14ac:dyDescent="0.2">
      <c r="A426" s="1" t="s">
        <v>25</v>
      </c>
      <c r="B426" s="79"/>
      <c r="C426" s="50">
        <v>800</v>
      </c>
      <c r="D426" s="21">
        <v>213471</v>
      </c>
    </row>
    <row r="427" spans="1:4" x14ac:dyDescent="0.2">
      <c r="A427" s="41" t="s">
        <v>240</v>
      </c>
      <c r="B427" s="38" t="s">
        <v>241</v>
      </c>
      <c r="C427" s="3"/>
      <c r="D427" s="21"/>
    </row>
    <row r="428" spans="1:4" x14ac:dyDescent="0.2">
      <c r="A428" s="32" t="s">
        <v>24</v>
      </c>
      <c r="B428" s="76"/>
      <c r="C428" s="3">
        <v>200</v>
      </c>
      <c r="D428" s="21">
        <v>440560</v>
      </c>
    </row>
    <row r="429" spans="1:4" x14ac:dyDescent="0.2">
      <c r="A429" s="29" t="s">
        <v>443</v>
      </c>
      <c r="B429" s="24" t="s">
        <v>442</v>
      </c>
      <c r="C429" s="3"/>
      <c r="D429" s="21"/>
    </row>
    <row r="430" spans="1:4" x14ac:dyDescent="0.2">
      <c r="A430" s="32" t="s">
        <v>24</v>
      </c>
      <c r="B430" s="76"/>
      <c r="C430" s="3">
        <v>200</v>
      </c>
      <c r="D430" s="21">
        <f>29940000+360000</f>
        <v>30300000</v>
      </c>
    </row>
    <row r="431" spans="1:4" ht="25.5" x14ac:dyDescent="0.2">
      <c r="A431" s="43" t="s">
        <v>426</v>
      </c>
      <c r="B431" s="16" t="s">
        <v>242</v>
      </c>
      <c r="C431" s="3"/>
      <c r="D431" s="18">
        <f>D432+D436+D449</f>
        <v>53948979.830000006</v>
      </c>
    </row>
    <row r="432" spans="1:4" ht="25.5" x14ac:dyDescent="0.2">
      <c r="A432" s="43" t="s">
        <v>413</v>
      </c>
      <c r="B432" s="16" t="s">
        <v>243</v>
      </c>
      <c r="C432" s="3"/>
      <c r="D432" s="18">
        <f>SUM(D434:D435)</f>
        <v>1395956.5</v>
      </c>
    </row>
    <row r="433" spans="1:4" x14ac:dyDescent="0.2">
      <c r="A433" s="19" t="s">
        <v>370</v>
      </c>
      <c r="B433" s="20" t="s">
        <v>244</v>
      </c>
      <c r="C433" s="3"/>
      <c r="D433" s="21"/>
    </row>
    <row r="434" spans="1:4" x14ac:dyDescent="0.2">
      <c r="A434" s="32" t="s">
        <v>24</v>
      </c>
      <c r="B434" s="25"/>
      <c r="C434" s="3">
        <v>200</v>
      </c>
      <c r="D434" s="21">
        <v>887260</v>
      </c>
    </row>
    <row r="435" spans="1:4" x14ac:dyDescent="0.2">
      <c r="A435" s="1" t="s">
        <v>43</v>
      </c>
      <c r="B435" s="79"/>
      <c r="C435" s="50">
        <v>600</v>
      </c>
      <c r="D435" s="21">
        <v>508696.5</v>
      </c>
    </row>
    <row r="436" spans="1:4" ht="25.5" x14ac:dyDescent="0.2">
      <c r="A436" s="51" t="s">
        <v>322</v>
      </c>
      <c r="B436" s="16" t="s">
        <v>245</v>
      </c>
      <c r="C436" s="3"/>
      <c r="D436" s="18">
        <f>SUM(D438:D448)</f>
        <v>49993023.330000006</v>
      </c>
    </row>
    <row r="437" spans="1:4" x14ac:dyDescent="0.2">
      <c r="A437" s="19" t="s">
        <v>323</v>
      </c>
      <c r="B437" s="20" t="s">
        <v>246</v>
      </c>
      <c r="C437" s="36"/>
      <c r="D437" s="21"/>
    </row>
    <row r="438" spans="1:4" x14ac:dyDescent="0.2">
      <c r="A438" s="19" t="s">
        <v>504</v>
      </c>
      <c r="B438" s="20" t="s">
        <v>514</v>
      </c>
      <c r="C438" s="36"/>
      <c r="D438" s="21"/>
    </row>
    <row r="439" spans="1:4" x14ac:dyDescent="0.2">
      <c r="A439" s="32" t="s">
        <v>24</v>
      </c>
      <c r="B439" s="25"/>
      <c r="C439" s="3">
        <v>200</v>
      </c>
      <c r="D439" s="21">
        <v>1081988.1000000001</v>
      </c>
    </row>
    <row r="440" spans="1:4" x14ac:dyDescent="0.2">
      <c r="A440" s="31" t="s">
        <v>247</v>
      </c>
      <c r="B440" s="2" t="s">
        <v>248</v>
      </c>
      <c r="C440" s="36"/>
      <c r="D440" s="21"/>
    </row>
    <row r="441" spans="1:4" ht="36" x14ac:dyDescent="0.2">
      <c r="A441" s="1" t="s">
        <v>23</v>
      </c>
      <c r="B441" s="2"/>
      <c r="C441" s="36">
        <v>100</v>
      </c>
      <c r="D441" s="21">
        <v>17632111.109999999</v>
      </c>
    </row>
    <row r="442" spans="1:4" x14ac:dyDescent="0.2">
      <c r="A442" s="32" t="s">
        <v>24</v>
      </c>
      <c r="B442" s="52"/>
      <c r="C442" s="3">
        <v>200</v>
      </c>
      <c r="D442" s="21">
        <v>16879969.739999998</v>
      </c>
    </row>
    <row r="443" spans="1:4" x14ac:dyDescent="0.2">
      <c r="A443" s="32" t="s">
        <v>25</v>
      </c>
      <c r="B443" s="25"/>
      <c r="C443" s="36">
        <v>800</v>
      </c>
      <c r="D443" s="21">
        <v>1052049.42</v>
      </c>
    </row>
    <row r="444" spans="1:4" x14ac:dyDescent="0.2">
      <c r="A444" s="19" t="s">
        <v>249</v>
      </c>
      <c r="B444" s="20" t="s">
        <v>359</v>
      </c>
      <c r="C444" s="36"/>
      <c r="D444" s="21"/>
    </row>
    <row r="445" spans="1:4" x14ac:dyDescent="0.2">
      <c r="A445" s="31" t="s">
        <v>250</v>
      </c>
      <c r="B445" s="2" t="s">
        <v>360</v>
      </c>
      <c r="C445" s="36"/>
      <c r="D445" s="21"/>
    </row>
    <row r="446" spans="1:4" ht="36" x14ac:dyDescent="0.2">
      <c r="A446" s="1" t="s">
        <v>23</v>
      </c>
      <c r="B446" s="25"/>
      <c r="C446" s="3">
        <v>100</v>
      </c>
      <c r="D446" s="21">
        <v>9452359.6199999992</v>
      </c>
    </row>
    <row r="447" spans="1:4" x14ac:dyDescent="0.2">
      <c r="A447" s="32" t="s">
        <v>24</v>
      </c>
      <c r="B447" s="52"/>
      <c r="C447" s="3">
        <v>200</v>
      </c>
      <c r="D447" s="21">
        <v>3309052.28</v>
      </c>
    </row>
    <row r="448" spans="1:4" x14ac:dyDescent="0.2">
      <c r="A448" s="32" t="s">
        <v>25</v>
      </c>
      <c r="B448" s="52"/>
      <c r="C448" s="36">
        <v>800</v>
      </c>
      <c r="D448" s="21">
        <v>585493.06000000006</v>
      </c>
    </row>
    <row r="449" spans="1:4" ht="27.6" customHeight="1" x14ac:dyDescent="0.2">
      <c r="A449" s="82" t="s">
        <v>414</v>
      </c>
      <c r="B449" s="83" t="s">
        <v>251</v>
      </c>
      <c r="C449" s="36"/>
      <c r="D449" s="18">
        <f>SUM(D452:D458)</f>
        <v>2560000</v>
      </c>
    </row>
    <row r="450" spans="1:4" ht="38.25" x14ac:dyDescent="0.2">
      <c r="A450" s="84" t="s">
        <v>385</v>
      </c>
      <c r="B450" s="20" t="s">
        <v>381</v>
      </c>
      <c r="C450" s="36"/>
      <c r="D450" s="18"/>
    </row>
    <row r="451" spans="1:4" x14ac:dyDescent="0.2">
      <c r="A451" s="85" t="s">
        <v>252</v>
      </c>
      <c r="B451" s="2" t="s">
        <v>382</v>
      </c>
      <c r="C451" s="36"/>
      <c r="D451" s="18"/>
    </row>
    <row r="452" spans="1:4" x14ac:dyDescent="0.2">
      <c r="A452" s="32" t="s">
        <v>24</v>
      </c>
      <c r="B452" s="25"/>
      <c r="C452" s="36">
        <v>200</v>
      </c>
      <c r="D452" s="21">
        <v>910000</v>
      </c>
    </row>
    <row r="453" spans="1:4" ht="24" x14ac:dyDescent="0.2">
      <c r="A453" s="19" t="s">
        <v>386</v>
      </c>
      <c r="B453" s="20" t="s">
        <v>361</v>
      </c>
      <c r="C453" s="36"/>
      <c r="D453" s="21"/>
    </row>
    <row r="454" spans="1:4" x14ac:dyDescent="0.2">
      <c r="A454" s="31" t="s">
        <v>252</v>
      </c>
      <c r="B454" s="2" t="s">
        <v>362</v>
      </c>
      <c r="C454" s="36"/>
      <c r="D454" s="21"/>
    </row>
    <row r="455" spans="1:4" x14ac:dyDescent="0.2">
      <c r="A455" s="32" t="s">
        <v>24</v>
      </c>
      <c r="B455" s="25"/>
      <c r="C455" s="36">
        <v>200</v>
      </c>
      <c r="D455" s="21">
        <v>650000</v>
      </c>
    </row>
    <row r="456" spans="1:4" ht="60" x14ac:dyDescent="0.2">
      <c r="A456" s="29" t="s">
        <v>387</v>
      </c>
      <c r="B456" s="20" t="s">
        <v>383</v>
      </c>
      <c r="C456" s="36"/>
      <c r="D456" s="21"/>
    </row>
    <row r="457" spans="1:4" x14ac:dyDescent="0.2">
      <c r="A457" s="31" t="s">
        <v>252</v>
      </c>
      <c r="B457" s="2" t="s">
        <v>384</v>
      </c>
      <c r="C457" s="36"/>
      <c r="D457" s="21"/>
    </row>
    <row r="458" spans="1:4" x14ac:dyDescent="0.2">
      <c r="A458" s="32" t="s">
        <v>24</v>
      </c>
      <c r="B458" s="25"/>
      <c r="C458" s="36">
        <v>200</v>
      </c>
      <c r="D458" s="21">
        <v>1000000</v>
      </c>
    </row>
    <row r="459" spans="1:4" ht="25.5" x14ac:dyDescent="0.2">
      <c r="A459" s="43" t="s">
        <v>415</v>
      </c>
      <c r="B459" s="16" t="s">
        <v>253</v>
      </c>
      <c r="C459" s="3"/>
      <c r="D459" s="18">
        <f>SUM(D461:D485)</f>
        <v>144672352.95999998</v>
      </c>
    </row>
    <row r="460" spans="1:4" x14ac:dyDescent="0.2">
      <c r="A460" s="86" t="s">
        <v>515</v>
      </c>
      <c r="B460" s="76" t="s">
        <v>516</v>
      </c>
      <c r="C460" s="3"/>
      <c r="D460" s="18"/>
    </row>
    <row r="461" spans="1:4" x14ac:dyDescent="0.2">
      <c r="A461" s="32" t="s">
        <v>24</v>
      </c>
      <c r="B461" s="16"/>
      <c r="C461" s="3">
        <v>200</v>
      </c>
      <c r="D461" s="21">
        <v>54504.99</v>
      </c>
    </row>
    <row r="462" spans="1:4" x14ac:dyDescent="0.2">
      <c r="A462" s="32" t="s">
        <v>17</v>
      </c>
      <c r="B462" s="16"/>
      <c r="C462" s="3">
        <v>300</v>
      </c>
      <c r="D462" s="21">
        <v>1590278.12</v>
      </c>
    </row>
    <row r="463" spans="1:4" x14ac:dyDescent="0.2">
      <c r="A463" s="35" t="s">
        <v>25</v>
      </c>
      <c r="B463" s="16"/>
      <c r="C463" s="3">
        <v>800</v>
      </c>
      <c r="D463" s="21">
        <v>8493849.2899999991</v>
      </c>
    </row>
    <row r="464" spans="1:4" x14ac:dyDescent="0.2">
      <c r="A464" s="19" t="s">
        <v>254</v>
      </c>
      <c r="B464" s="20" t="s">
        <v>255</v>
      </c>
      <c r="C464" s="17"/>
      <c r="D464" s="21"/>
    </row>
    <row r="465" spans="1:4" ht="36" x14ac:dyDescent="0.2">
      <c r="A465" s="1" t="s">
        <v>23</v>
      </c>
      <c r="B465" s="87"/>
      <c r="C465" s="3">
        <v>100</v>
      </c>
      <c r="D465" s="21">
        <v>57000</v>
      </c>
    </row>
    <row r="466" spans="1:4" x14ac:dyDescent="0.2">
      <c r="A466" s="32" t="s">
        <v>24</v>
      </c>
      <c r="B466" s="52"/>
      <c r="C466" s="3">
        <v>200</v>
      </c>
      <c r="D466" s="21">
        <v>9672667.2699999996</v>
      </c>
    </row>
    <row r="467" spans="1:4" x14ac:dyDescent="0.2">
      <c r="A467" s="35" t="s">
        <v>25</v>
      </c>
      <c r="B467" s="24"/>
      <c r="C467" s="3">
        <v>800</v>
      </c>
      <c r="D467" s="68">
        <v>197661.53</v>
      </c>
    </row>
    <row r="468" spans="1:4" x14ac:dyDescent="0.2">
      <c r="A468" s="88" t="s">
        <v>256</v>
      </c>
      <c r="B468" s="20" t="s">
        <v>257</v>
      </c>
      <c r="C468" s="3"/>
      <c r="D468" s="21"/>
    </row>
    <row r="469" spans="1:4" ht="36" x14ac:dyDescent="0.2">
      <c r="A469" s="1" t="s">
        <v>23</v>
      </c>
      <c r="B469" s="89"/>
      <c r="C469" s="3">
        <v>100</v>
      </c>
      <c r="D469" s="21">
        <v>1548690</v>
      </c>
    </row>
    <row r="470" spans="1:4" x14ac:dyDescent="0.2">
      <c r="A470" s="88" t="s">
        <v>258</v>
      </c>
      <c r="B470" s="20" t="s">
        <v>259</v>
      </c>
      <c r="C470" s="3"/>
      <c r="D470" s="21"/>
    </row>
    <row r="471" spans="1:4" ht="36" x14ac:dyDescent="0.2">
      <c r="A471" s="1" t="s">
        <v>23</v>
      </c>
      <c r="B471" s="24"/>
      <c r="C471" s="3">
        <v>100</v>
      </c>
      <c r="D471" s="68">
        <v>110157828.58</v>
      </c>
    </row>
    <row r="472" spans="1:4" x14ac:dyDescent="0.2">
      <c r="A472" s="32" t="s">
        <v>17</v>
      </c>
      <c r="B472" s="16"/>
      <c r="C472" s="3">
        <v>300</v>
      </c>
      <c r="D472" s="21">
        <v>235215.13</v>
      </c>
    </row>
    <row r="473" spans="1:4" x14ac:dyDescent="0.2">
      <c r="A473" s="35" t="s">
        <v>25</v>
      </c>
      <c r="B473" s="24"/>
      <c r="C473" s="3">
        <v>800</v>
      </c>
      <c r="D473" s="68">
        <v>22729.64</v>
      </c>
    </row>
    <row r="474" spans="1:4" ht="15" x14ac:dyDescent="0.25">
      <c r="A474" s="88" t="s">
        <v>260</v>
      </c>
      <c r="B474" s="20" t="s">
        <v>261</v>
      </c>
      <c r="C474" s="3"/>
      <c r="D474" s="90"/>
    </row>
    <row r="475" spans="1:4" ht="22.5" x14ac:dyDescent="0.2">
      <c r="A475" s="91" t="s">
        <v>262</v>
      </c>
      <c r="B475" s="24"/>
      <c r="C475" s="3">
        <v>100</v>
      </c>
      <c r="D475" s="21">
        <v>1492286.87</v>
      </c>
    </row>
    <row r="476" spans="1:4" ht="36" x14ac:dyDescent="0.2">
      <c r="A476" s="92" t="s">
        <v>263</v>
      </c>
      <c r="B476" s="24" t="s">
        <v>264</v>
      </c>
      <c r="C476" s="3"/>
      <c r="D476" s="21"/>
    </row>
    <row r="477" spans="1:4" ht="22.5" x14ac:dyDescent="0.2">
      <c r="A477" s="91" t="s">
        <v>262</v>
      </c>
      <c r="B477" s="89"/>
      <c r="C477" s="3">
        <v>100</v>
      </c>
      <c r="D477" s="68">
        <v>2508269.67</v>
      </c>
    </row>
    <row r="478" spans="1:4" x14ac:dyDescent="0.2">
      <c r="A478" s="32" t="s">
        <v>24</v>
      </c>
      <c r="B478" s="89"/>
      <c r="C478" s="3">
        <v>200</v>
      </c>
      <c r="D478" s="68">
        <v>80008.2</v>
      </c>
    </row>
    <row r="479" spans="1:4" ht="15" customHeight="1" x14ac:dyDescent="0.2">
      <c r="A479" s="92" t="s">
        <v>445</v>
      </c>
      <c r="B479" s="24" t="s">
        <v>441</v>
      </c>
      <c r="C479" s="3"/>
      <c r="D479" s="68"/>
    </row>
    <row r="480" spans="1:4" ht="22.5" x14ac:dyDescent="0.2">
      <c r="A480" s="91" t="s">
        <v>262</v>
      </c>
      <c r="B480" s="89"/>
      <c r="C480" s="3">
        <v>100</v>
      </c>
      <c r="D480" s="68">
        <v>2406625.67</v>
      </c>
    </row>
    <row r="481" spans="1:4" ht="25.5" x14ac:dyDescent="0.2">
      <c r="A481" s="93" t="s">
        <v>363</v>
      </c>
      <c r="B481" s="24" t="s">
        <v>306</v>
      </c>
      <c r="C481" s="39"/>
      <c r="D481" s="21"/>
    </row>
    <row r="482" spans="1:4" x14ac:dyDescent="0.2">
      <c r="A482" s="32" t="s">
        <v>43</v>
      </c>
      <c r="B482" s="40"/>
      <c r="C482" s="39">
        <v>600</v>
      </c>
      <c r="D482" s="21">
        <v>2700000</v>
      </c>
    </row>
    <row r="483" spans="1:4" x14ac:dyDescent="0.2">
      <c r="A483" s="37" t="s">
        <v>265</v>
      </c>
      <c r="B483" s="38" t="s">
        <v>266</v>
      </c>
      <c r="C483" s="39" t="s">
        <v>32</v>
      </c>
      <c r="D483" s="21"/>
    </row>
    <row r="484" spans="1:4" ht="36" x14ac:dyDescent="0.2">
      <c r="A484" s="1" t="s">
        <v>23</v>
      </c>
      <c r="B484" s="40"/>
      <c r="C484" s="39">
        <v>100</v>
      </c>
      <c r="D484" s="21">
        <v>2999947.8</v>
      </c>
    </row>
    <row r="485" spans="1:4" x14ac:dyDescent="0.2">
      <c r="A485" s="32" t="s">
        <v>24</v>
      </c>
      <c r="B485" s="40" t="s">
        <v>32</v>
      </c>
      <c r="C485" s="39">
        <v>200</v>
      </c>
      <c r="D485" s="21">
        <v>454790.2</v>
      </c>
    </row>
    <row r="486" spans="1:4" ht="25.5" x14ac:dyDescent="0.2">
      <c r="A486" s="43" t="s">
        <v>449</v>
      </c>
      <c r="B486" s="16" t="s">
        <v>298</v>
      </c>
      <c r="C486" s="39"/>
      <c r="D486" s="18">
        <f>SUM(D489:D497)</f>
        <v>112491392.34</v>
      </c>
    </row>
    <row r="487" spans="1:4" ht="14.25" x14ac:dyDescent="0.2">
      <c r="A487" s="23" t="s">
        <v>324</v>
      </c>
      <c r="B487" s="24" t="s">
        <v>325</v>
      </c>
      <c r="C487" s="39"/>
      <c r="D487" s="94"/>
    </row>
    <row r="488" spans="1:4" ht="26.45" customHeight="1" x14ac:dyDescent="0.2">
      <c r="A488" s="1" t="s">
        <v>299</v>
      </c>
      <c r="B488" s="25" t="s">
        <v>465</v>
      </c>
      <c r="C488" s="39"/>
      <c r="D488" s="94"/>
    </row>
    <row r="489" spans="1:4" x14ac:dyDescent="0.2">
      <c r="A489" s="95" t="s">
        <v>24</v>
      </c>
      <c r="B489" s="96"/>
      <c r="C489" s="39">
        <v>200</v>
      </c>
      <c r="D489" s="21">
        <v>1717614.34</v>
      </c>
    </row>
    <row r="490" spans="1:4" x14ac:dyDescent="0.2">
      <c r="A490" s="97" t="s">
        <v>25</v>
      </c>
      <c r="B490" s="96"/>
      <c r="C490" s="39">
        <v>800</v>
      </c>
      <c r="D490" s="21">
        <v>9467.5400000000009</v>
      </c>
    </row>
    <row r="491" spans="1:4" ht="24" x14ac:dyDescent="0.2">
      <c r="A491" s="97" t="s">
        <v>548</v>
      </c>
      <c r="B491" s="96" t="s">
        <v>547</v>
      </c>
      <c r="C491" s="39"/>
      <c r="D491" s="21"/>
    </row>
    <row r="492" spans="1:4" x14ac:dyDescent="0.2">
      <c r="A492" s="95" t="s">
        <v>24</v>
      </c>
      <c r="B492" s="96"/>
      <c r="C492" s="39">
        <v>200</v>
      </c>
      <c r="D492" s="21">
        <v>72502.460000000006</v>
      </c>
    </row>
    <row r="493" spans="1:4" x14ac:dyDescent="0.2">
      <c r="A493" s="23" t="s">
        <v>326</v>
      </c>
      <c r="B493" s="24" t="s">
        <v>430</v>
      </c>
      <c r="C493" s="39"/>
      <c r="D493" s="21"/>
    </row>
    <row r="494" spans="1:4" x14ac:dyDescent="0.2">
      <c r="A494" s="98" t="s">
        <v>471</v>
      </c>
      <c r="B494" s="38" t="s">
        <v>472</v>
      </c>
      <c r="C494" s="39"/>
      <c r="D494" s="21"/>
    </row>
    <row r="495" spans="1:4" x14ac:dyDescent="0.2">
      <c r="A495" s="95" t="s">
        <v>24</v>
      </c>
      <c r="B495" s="96"/>
      <c r="C495" s="39">
        <v>200</v>
      </c>
      <c r="D495" s="21">
        <v>35691808</v>
      </c>
    </row>
    <row r="496" spans="1:4" ht="36" x14ac:dyDescent="0.2">
      <c r="A496" s="98" t="s">
        <v>473</v>
      </c>
      <c r="B496" s="38" t="s">
        <v>474</v>
      </c>
      <c r="C496" s="39"/>
      <c r="D496" s="21"/>
    </row>
    <row r="497" spans="1:4" x14ac:dyDescent="0.2">
      <c r="A497" s="95" t="s">
        <v>24</v>
      </c>
      <c r="B497" s="96"/>
      <c r="C497" s="39">
        <v>200</v>
      </c>
      <c r="D497" s="21">
        <v>75000000</v>
      </c>
    </row>
    <row r="498" spans="1:4" x14ac:dyDescent="0.2">
      <c r="A498" s="35"/>
      <c r="B498" s="40"/>
      <c r="C498" s="39"/>
      <c r="D498" s="21"/>
    </row>
    <row r="499" spans="1:4" ht="16.5" customHeight="1" x14ac:dyDescent="0.2">
      <c r="A499" s="99" t="s">
        <v>267</v>
      </c>
      <c r="B499" s="14"/>
      <c r="C499" s="39"/>
      <c r="D499" s="100">
        <f>D503+D506+D510+D513+D517+D521+D525+D527+D530+D536+D539+D542+D547+D550+D557+D561+D554+D500</f>
        <v>100846289.78999999</v>
      </c>
    </row>
    <row r="500" spans="1:4" ht="16.5" customHeight="1" x14ac:dyDescent="0.2">
      <c r="A500" s="92" t="s">
        <v>443</v>
      </c>
      <c r="B500" s="101" t="s">
        <v>442</v>
      </c>
      <c r="C500" s="39"/>
      <c r="D500" s="100">
        <f>D501</f>
        <v>3037449.52</v>
      </c>
    </row>
    <row r="501" spans="1:4" ht="16.5" customHeight="1" x14ac:dyDescent="0.2">
      <c r="A501" s="32" t="s">
        <v>24</v>
      </c>
      <c r="B501" s="16"/>
      <c r="C501" s="3">
        <v>200</v>
      </c>
      <c r="D501" s="102">
        <v>3037449.52</v>
      </c>
    </row>
    <row r="502" spans="1:4" x14ac:dyDescent="0.2">
      <c r="A502" s="32"/>
      <c r="B502" s="16"/>
      <c r="C502" s="3"/>
      <c r="D502" s="102"/>
    </row>
    <row r="503" spans="1:4" ht="24" x14ac:dyDescent="0.2">
      <c r="A503" s="103" t="s">
        <v>268</v>
      </c>
      <c r="B503" s="104" t="s">
        <v>269</v>
      </c>
      <c r="C503" s="3"/>
      <c r="D503" s="18">
        <v>6801</v>
      </c>
    </row>
    <row r="504" spans="1:4" x14ac:dyDescent="0.2">
      <c r="A504" s="32" t="s">
        <v>24</v>
      </c>
      <c r="B504" s="16"/>
      <c r="C504" s="3">
        <v>200</v>
      </c>
      <c r="D504" s="21">
        <v>6801</v>
      </c>
    </row>
    <row r="505" spans="1:4" x14ac:dyDescent="0.2">
      <c r="A505" s="105"/>
      <c r="B505" s="16"/>
      <c r="C505" s="3"/>
      <c r="D505" s="21"/>
    </row>
    <row r="506" spans="1:4" ht="24" x14ac:dyDescent="0.2">
      <c r="A506" s="103" t="s">
        <v>270</v>
      </c>
      <c r="B506" s="104" t="s">
        <v>271</v>
      </c>
      <c r="C506" s="3"/>
      <c r="D506" s="18">
        <f>D507+D508</f>
        <v>4046627</v>
      </c>
    </row>
    <row r="507" spans="1:4" ht="36" x14ac:dyDescent="0.2">
      <c r="A507" s="1" t="s">
        <v>23</v>
      </c>
      <c r="B507" s="16"/>
      <c r="C507" s="3">
        <v>100</v>
      </c>
      <c r="D507" s="21">
        <v>3956426.46</v>
      </c>
    </row>
    <row r="508" spans="1:4" x14ac:dyDescent="0.2">
      <c r="A508" s="32" t="s">
        <v>24</v>
      </c>
      <c r="B508" s="16"/>
      <c r="C508" s="3">
        <v>200</v>
      </c>
      <c r="D508" s="21">
        <v>90200.54</v>
      </c>
    </row>
    <row r="509" spans="1:4" x14ac:dyDescent="0.2">
      <c r="A509" s="105"/>
      <c r="B509" s="16"/>
      <c r="C509" s="3"/>
      <c r="D509" s="21"/>
    </row>
    <row r="510" spans="1:4" x14ac:dyDescent="0.2">
      <c r="A510" s="92" t="s">
        <v>446</v>
      </c>
      <c r="B510" s="106" t="s">
        <v>447</v>
      </c>
      <c r="C510" s="3"/>
      <c r="D510" s="18">
        <f>D511</f>
        <v>114292</v>
      </c>
    </row>
    <row r="511" spans="1:4" x14ac:dyDescent="0.2">
      <c r="A511" s="32" t="s">
        <v>17</v>
      </c>
      <c r="B511" s="16"/>
      <c r="C511" s="3">
        <v>300</v>
      </c>
      <c r="D511" s="21">
        <v>114292</v>
      </c>
    </row>
    <row r="512" spans="1:4" x14ac:dyDescent="0.2">
      <c r="A512" s="32"/>
      <c r="B512" s="16"/>
      <c r="C512" s="3"/>
      <c r="D512" s="21"/>
    </row>
    <row r="513" spans="1:4" ht="24" x14ac:dyDescent="0.2">
      <c r="A513" s="103" t="s">
        <v>272</v>
      </c>
      <c r="B513" s="104" t="s">
        <v>273</v>
      </c>
      <c r="C513" s="3"/>
      <c r="D513" s="18">
        <f>D514+D515</f>
        <v>2385392</v>
      </c>
    </row>
    <row r="514" spans="1:4" ht="36" x14ac:dyDescent="0.2">
      <c r="A514" s="1" t="s">
        <v>23</v>
      </c>
      <c r="B514" s="16"/>
      <c r="C514" s="3">
        <v>100</v>
      </c>
      <c r="D514" s="21">
        <v>2348743</v>
      </c>
    </row>
    <row r="515" spans="1:4" x14ac:dyDescent="0.2">
      <c r="A515" s="32" t="s">
        <v>24</v>
      </c>
      <c r="B515" s="16"/>
      <c r="C515" s="3">
        <v>200</v>
      </c>
      <c r="D515" s="21">
        <v>36649</v>
      </c>
    </row>
    <row r="516" spans="1:4" x14ac:dyDescent="0.2">
      <c r="A516" s="1"/>
      <c r="B516" s="16"/>
      <c r="C516" s="3"/>
      <c r="D516" s="21"/>
    </row>
    <row r="517" spans="1:4" ht="24" x14ac:dyDescent="0.2">
      <c r="A517" s="103" t="s">
        <v>274</v>
      </c>
      <c r="B517" s="104" t="s">
        <v>275</v>
      </c>
      <c r="C517" s="3"/>
      <c r="D517" s="18">
        <f>D518+D519</f>
        <v>93137</v>
      </c>
    </row>
    <row r="518" spans="1:4" ht="26.45" customHeight="1" x14ac:dyDescent="0.2">
      <c r="A518" s="1" t="s">
        <v>23</v>
      </c>
      <c r="B518" s="16"/>
      <c r="C518" s="3">
        <v>100</v>
      </c>
      <c r="D518" s="21">
        <v>42966</v>
      </c>
    </row>
    <row r="519" spans="1:4" x14ac:dyDescent="0.2">
      <c r="A519" s="32" t="s">
        <v>24</v>
      </c>
      <c r="B519" s="16"/>
      <c r="C519" s="3">
        <v>200</v>
      </c>
      <c r="D519" s="21">
        <v>50171</v>
      </c>
    </row>
    <row r="520" spans="1:4" x14ac:dyDescent="0.2">
      <c r="A520" s="105"/>
      <c r="B520" s="16"/>
      <c r="C520" s="3"/>
      <c r="D520" s="21"/>
    </row>
    <row r="521" spans="1:4" ht="13.5" x14ac:dyDescent="0.25">
      <c r="A521" s="92" t="s">
        <v>346</v>
      </c>
      <c r="B521" s="107" t="s">
        <v>276</v>
      </c>
      <c r="C521" s="17"/>
      <c r="D521" s="108">
        <f>D522+D523</f>
        <v>386390</v>
      </c>
    </row>
    <row r="522" spans="1:4" ht="36" x14ac:dyDescent="0.2">
      <c r="A522" s="1" t="s">
        <v>23</v>
      </c>
      <c r="B522" s="89"/>
      <c r="C522" s="3">
        <v>100</v>
      </c>
      <c r="D522" s="21">
        <v>385750.34</v>
      </c>
    </row>
    <row r="523" spans="1:4" x14ac:dyDescent="0.2">
      <c r="A523" s="32" t="s">
        <v>25</v>
      </c>
      <c r="B523" s="89"/>
      <c r="C523" s="3">
        <v>800</v>
      </c>
      <c r="D523" s="21">
        <v>639.66</v>
      </c>
    </row>
    <row r="524" spans="1:4" x14ac:dyDescent="0.2">
      <c r="A524" s="32"/>
      <c r="B524" s="76"/>
      <c r="C524" s="3"/>
      <c r="D524" s="21"/>
    </row>
    <row r="525" spans="1:4" ht="13.5" x14ac:dyDescent="0.25">
      <c r="A525" s="92" t="s">
        <v>277</v>
      </c>
      <c r="B525" s="106" t="s">
        <v>278</v>
      </c>
      <c r="C525" s="17"/>
      <c r="D525" s="108">
        <f>D526</f>
        <v>1971200</v>
      </c>
    </row>
    <row r="526" spans="1:4" ht="36" x14ac:dyDescent="0.2">
      <c r="A526" s="1" t="s">
        <v>23</v>
      </c>
      <c r="B526" s="25"/>
      <c r="C526" s="3">
        <v>100</v>
      </c>
      <c r="D526" s="21">
        <v>1971200</v>
      </c>
    </row>
    <row r="527" spans="1:4" ht="13.5" x14ac:dyDescent="0.25">
      <c r="A527" s="92" t="s">
        <v>279</v>
      </c>
      <c r="B527" s="106" t="s">
        <v>280</v>
      </c>
      <c r="C527" s="3"/>
      <c r="D527" s="108">
        <f>D528</f>
        <v>637020</v>
      </c>
    </row>
    <row r="528" spans="1:4" x14ac:dyDescent="0.2">
      <c r="A528" s="32" t="s">
        <v>24</v>
      </c>
      <c r="B528" s="25"/>
      <c r="C528" s="3">
        <v>200</v>
      </c>
      <c r="D528" s="21">
        <v>637020</v>
      </c>
    </row>
    <row r="529" spans="1:4" x14ac:dyDescent="0.2">
      <c r="A529" s="32"/>
      <c r="B529" s="25"/>
      <c r="C529" s="3"/>
      <c r="D529" s="21"/>
    </row>
    <row r="530" spans="1:4" ht="13.5" x14ac:dyDescent="0.25">
      <c r="A530" s="109" t="s">
        <v>281</v>
      </c>
      <c r="B530" s="106" t="s">
        <v>282</v>
      </c>
      <c r="C530" s="17"/>
      <c r="D530" s="108">
        <f>D531+D532+D533+D534</f>
        <v>25509037.43</v>
      </c>
    </row>
    <row r="531" spans="1:4" ht="36" x14ac:dyDescent="0.2">
      <c r="A531" s="1" t="s">
        <v>23</v>
      </c>
      <c r="B531" s="24"/>
      <c r="C531" s="3">
        <v>100</v>
      </c>
      <c r="D531" s="21">
        <v>21663542.449999999</v>
      </c>
    </row>
    <row r="532" spans="1:4" x14ac:dyDescent="0.2">
      <c r="A532" s="32" t="s">
        <v>24</v>
      </c>
      <c r="B532" s="25"/>
      <c r="C532" s="3">
        <v>200</v>
      </c>
      <c r="D532" s="21">
        <v>1738980.04</v>
      </c>
    </row>
    <row r="533" spans="1:4" x14ac:dyDescent="0.2">
      <c r="A533" s="1" t="s">
        <v>43</v>
      </c>
      <c r="B533" s="25"/>
      <c r="C533" s="3">
        <v>600</v>
      </c>
      <c r="D533" s="21">
        <v>2007097.32</v>
      </c>
    </row>
    <row r="534" spans="1:4" x14ac:dyDescent="0.2">
      <c r="A534" s="32" t="s">
        <v>25</v>
      </c>
      <c r="B534" s="24"/>
      <c r="C534" s="3">
        <v>800</v>
      </c>
      <c r="D534" s="21">
        <v>99417.62</v>
      </c>
    </row>
    <row r="535" spans="1:4" x14ac:dyDescent="0.2">
      <c r="A535" s="32"/>
      <c r="B535" s="25"/>
      <c r="C535" s="3"/>
      <c r="D535" s="21"/>
    </row>
    <row r="536" spans="1:4" ht="13.5" x14ac:dyDescent="0.25">
      <c r="A536" s="92" t="s">
        <v>283</v>
      </c>
      <c r="B536" s="106" t="s">
        <v>284</v>
      </c>
      <c r="C536" s="17"/>
      <c r="D536" s="108">
        <f>D537</f>
        <v>6840700</v>
      </c>
    </row>
    <row r="537" spans="1:4" x14ac:dyDescent="0.2">
      <c r="A537" s="32" t="s">
        <v>285</v>
      </c>
      <c r="B537" s="25"/>
      <c r="C537" s="3">
        <v>700</v>
      </c>
      <c r="D537" s="21">
        <f>5340700+1500000</f>
        <v>6840700</v>
      </c>
    </row>
    <row r="538" spans="1:4" x14ac:dyDescent="0.2">
      <c r="A538" s="32"/>
      <c r="B538" s="25"/>
      <c r="C538" s="3"/>
      <c r="D538" s="21"/>
    </row>
    <row r="539" spans="1:4" ht="13.5" x14ac:dyDescent="0.25">
      <c r="A539" s="110" t="s">
        <v>286</v>
      </c>
      <c r="B539" s="106" t="s">
        <v>287</v>
      </c>
      <c r="C539" s="17"/>
      <c r="D539" s="108">
        <f>D540</f>
        <v>186056.4</v>
      </c>
    </row>
    <row r="540" spans="1:4" x14ac:dyDescent="0.2">
      <c r="A540" s="32" t="s">
        <v>25</v>
      </c>
      <c r="B540" s="24"/>
      <c r="C540" s="3">
        <v>800</v>
      </c>
      <c r="D540" s="21">
        <v>186056.4</v>
      </c>
    </row>
    <row r="541" spans="1:4" x14ac:dyDescent="0.2">
      <c r="A541" s="111"/>
      <c r="B541" s="25"/>
      <c r="C541" s="3"/>
      <c r="D541" s="21"/>
    </row>
    <row r="542" spans="1:4" ht="13.5" x14ac:dyDescent="0.25">
      <c r="A542" s="92" t="s">
        <v>288</v>
      </c>
      <c r="B542" s="106" t="s">
        <v>289</v>
      </c>
      <c r="C542" s="17"/>
      <c r="D542" s="108">
        <f>D543+D544+D545</f>
        <v>4556500.29</v>
      </c>
    </row>
    <row r="543" spans="1:4" x14ac:dyDescent="0.2">
      <c r="A543" s="32" t="s">
        <v>24</v>
      </c>
      <c r="B543" s="24"/>
      <c r="C543" s="3">
        <v>200</v>
      </c>
      <c r="D543" s="21">
        <v>1288680.01</v>
      </c>
    </row>
    <row r="544" spans="1:4" x14ac:dyDescent="0.2">
      <c r="A544" s="32" t="s">
        <v>17</v>
      </c>
      <c r="B544" s="24"/>
      <c r="C544" s="3">
        <v>300</v>
      </c>
      <c r="D544" s="21">
        <v>149000</v>
      </c>
    </row>
    <row r="545" spans="1:4" x14ac:dyDescent="0.2">
      <c r="A545" s="32" t="s">
        <v>25</v>
      </c>
      <c r="B545" s="24"/>
      <c r="C545" s="3">
        <v>800</v>
      </c>
      <c r="D545" s="21">
        <f>1118820.28+2000000</f>
        <v>3118820.2800000003</v>
      </c>
    </row>
    <row r="546" spans="1:4" x14ac:dyDescent="0.2">
      <c r="A546" s="32"/>
      <c r="B546" s="25"/>
      <c r="C546" s="3"/>
      <c r="D546" s="21"/>
    </row>
    <row r="547" spans="1:4" ht="13.5" x14ac:dyDescent="0.25">
      <c r="A547" s="92" t="s">
        <v>290</v>
      </c>
      <c r="B547" s="106" t="s">
        <v>291</v>
      </c>
      <c r="C547" s="17"/>
      <c r="D547" s="108">
        <f>D548</f>
        <v>1156600</v>
      </c>
    </row>
    <row r="548" spans="1:4" x14ac:dyDescent="0.2">
      <c r="A548" s="32" t="s">
        <v>24</v>
      </c>
      <c r="B548" s="50"/>
      <c r="C548" s="47">
        <v>200</v>
      </c>
      <c r="D548" s="21">
        <v>1156600</v>
      </c>
    </row>
    <row r="549" spans="1:4" x14ac:dyDescent="0.2">
      <c r="A549" s="112"/>
      <c r="B549" s="50"/>
      <c r="C549" s="47"/>
      <c r="D549" s="21"/>
    </row>
    <row r="550" spans="1:4" ht="13.5" x14ac:dyDescent="0.25">
      <c r="A550" s="92" t="s">
        <v>292</v>
      </c>
      <c r="B550" s="106" t="s">
        <v>293</v>
      </c>
      <c r="C550" s="17"/>
      <c r="D550" s="108">
        <f>D551+D552</f>
        <v>16901625.109999999</v>
      </c>
    </row>
    <row r="551" spans="1:4" x14ac:dyDescent="0.2">
      <c r="A551" s="32" t="s">
        <v>24</v>
      </c>
      <c r="B551" s="50"/>
      <c r="C551" s="47">
        <v>200</v>
      </c>
      <c r="D551" s="21">
        <v>16317285.539999999</v>
      </c>
    </row>
    <row r="552" spans="1:4" x14ac:dyDescent="0.2">
      <c r="A552" s="32" t="s">
        <v>25</v>
      </c>
      <c r="B552" s="24"/>
      <c r="C552" s="3">
        <v>800</v>
      </c>
      <c r="D552" s="21">
        <v>584339.56999999995</v>
      </c>
    </row>
    <row r="553" spans="1:4" x14ac:dyDescent="0.2">
      <c r="A553" s="32"/>
      <c r="B553" s="24"/>
      <c r="C553" s="3"/>
      <c r="D553" s="21"/>
    </row>
    <row r="554" spans="1:4" ht="13.5" x14ac:dyDescent="0.25">
      <c r="A554" s="113" t="s">
        <v>491</v>
      </c>
      <c r="B554" s="101" t="s">
        <v>492</v>
      </c>
      <c r="C554" s="114"/>
      <c r="D554" s="115">
        <f>D555</f>
        <v>107187.5</v>
      </c>
    </row>
    <row r="555" spans="1:4" x14ac:dyDescent="0.2">
      <c r="A555" s="32" t="s">
        <v>25</v>
      </c>
      <c r="B555" s="14"/>
      <c r="C555" s="114">
        <v>800</v>
      </c>
      <c r="D555" s="102">
        <v>107187.5</v>
      </c>
    </row>
    <row r="556" spans="1:4" x14ac:dyDescent="0.2">
      <c r="A556" s="32"/>
      <c r="B556" s="50"/>
      <c r="C556" s="47"/>
      <c r="D556" s="21"/>
    </row>
    <row r="557" spans="1:4" ht="13.5" x14ac:dyDescent="0.25">
      <c r="A557" s="92" t="s">
        <v>300</v>
      </c>
      <c r="B557" s="116" t="s">
        <v>307</v>
      </c>
      <c r="C557" s="47"/>
      <c r="D557" s="108">
        <f>D558+D559+D560</f>
        <v>10468600</v>
      </c>
    </row>
    <row r="558" spans="1:4" ht="36" x14ac:dyDescent="0.2">
      <c r="A558" s="1" t="s">
        <v>23</v>
      </c>
      <c r="B558" s="50"/>
      <c r="C558" s="47">
        <v>100</v>
      </c>
      <c r="D558" s="21">
        <v>10163200</v>
      </c>
    </row>
    <row r="559" spans="1:4" x14ac:dyDescent="0.2">
      <c r="A559" s="32" t="s">
        <v>24</v>
      </c>
      <c r="B559" s="50"/>
      <c r="C559" s="47">
        <v>200</v>
      </c>
      <c r="D559" s="68">
        <v>298600</v>
      </c>
    </row>
    <row r="560" spans="1:4" x14ac:dyDescent="0.2">
      <c r="A560" s="32" t="s">
        <v>25</v>
      </c>
      <c r="B560" s="50"/>
      <c r="C560" s="47">
        <v>800</v>
      </c>
      <c r="D560" s="68">
        <v>6800</v>
      </c>
    </row>
    <row r="561" spans="1:5" ht="13.5" x14ac:dyDescent="0.25">
      <c r="A561" s="92" t="s">
        <v>348</v>
      </c>
      <c r="B561" s="116" t="s">
        <v>347</v>
      </c>
      <c r="C561" s="117"/>
      <c r="D561" s="118">
        <f>SUM(D562:D564)</f>
        <v>22441674.540000003</v>
      </c>
    </row>
    <row r="562" spans="1:5" x14ac:dyDescent="0.2">
      <c r="A562" s="32" t="s">
        <v>24</v>
      </c>
      <c r="B562" s="50"/>
      <c r="C562" s="47">
        <v>200</v>
      </c>
      <c r="D562" s="68">
        <f>9896047.59-139759.89</f>
        <v>9756287.6999999993</v>
      </c>
    </row>
    <row r="563" spans="1:5" ht="14.45" customHeight="1" x14ac:dyDescent="0.2">
      <c r="A563" s="1" t="s">
        <v>43</v>
      </c>
      <c r="B563" s="25"/>
      <c r="C563" s="3">
        <v>600</v>
      </c>
      <c r="D563" s="68">
        <v>12230956.970000001</v>
      </c>
    </row>
    <row r="564" spans="1:5" x14ac:dyDescent="0.2">
      <c r="A564" s="32" t="s">
        <v>25</v>
      </c>
      <c r="B564" s="50"/>
      <c r="C564" s="47">
        <v>800</v>
      </c>
      <c r="D564" s="68">
        <v>454429.87</v>
      </c>
    </row>
    <row r="565" spans="1:5" ht="21" customHeight="1" x14ac:dyDescent="0.2">
      <c r="A565" s="119" t="s">
        <v>294</v>
      </c>
      <c r="B565" s="16"/>
      <c r="C565" s="120"/>
      <c r="D565" s="18">
        <f>D9+D93+D208+D220+D247+D310+D343+D364+D378+D391+D431+D459+D486+D499</f>
        <v>2306482704.5799999</v>
      </c>
      <c r="E565" s="123"/>
    </row>
    <row r="566" spans="1:5" x14ac:dyDescent="0.2">
      <c r="D566" s="122"/>
    </row>
    <row r="567" spans="1:5" x14ac:dyDescent="0.2">
      <c r="D567" s="123"/>
    </row>
    <row r="570" spans="1:5" x14ac:dyDescent="0.2">
      <c r="D570" s="123"/>
    </row>
  </sheetData>
  <mergeCells count="5"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2019-11-13T10:38:03Z</cp:lastPrinted>
  <dcterms:created xsi:type="dcterms:W3CDTF">2017-10-19T06:26:59Z</dcterms:created>
  <dcterms:modified xsi:type="dcterms:W3CDTF">2019-11-18T08:39:14Z</dcterms:modified>
</cp:coreProperties>
</file>