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90" windowHeight="10890"/>
  </bookViews>
  <sheets>
    <sheet name="Лист1" sheetId="1" r:id="rId1"/>
  </sheets>
  <definedNames>
    <definedName name="_xlnm.Print_Titles" localSheetId="0">Лист1!$7:$7</definedName>
    <definedName name="_xlnm.Print_Area" localSheetId="0">Лист1!$A$1:$C$48</definedName>
  </definedNames>
  <calcPr calcId="152511"/>
</workbook>
</file>

<file path=xl/calcChain.xml><?xml version="1.0" encoding="utf-8"?>
<calcChain xmlns="http://schemas.openxmlformats.org/spreadsheetml/2006/main">
  <c r="C47" i="1" l="1"/>
  <c r="C45" i="1" l="1"/>
  <c r="C44" i="1"/>
  <c r="C43" i="1"/>
  <c r="C41" i="1" s="1"/>
  <c r="C40" i="1" s="1"/>
  <c r="C42" i="1"/>
  <c r="C37" i="1"/>
  <c r="C26" i="1"/>
  <c r="C33" i="1"/>
  <c r="C38" i="1"/>
  <c r="C19" i="1"/>
  <c r="C17" i="1" s="1"/>
  <c r="C36" i="1"/>
  <c r="C10" i="1"/>
  <c r="C9" i="1" s="1"/>
  <c r="C28" i="1"/>
  <c r="C35" i="1"/>
  <c r="C20" i="1"/>
  <c r="C11" i="1"/>
  <c r="C13" i="1"/>
  <c r="C31" i="1"/>
  <c r="C25" i="1" l="1"/>
  <c r="C24" i="1" s="1"/>
  <c r="C8" i="1" l="1"/>
  <c r="C48" i="1" s="1"/>
</calcChain>
</file>

<file path=xl/sharedStrings.xml><?xml version="1.0" encoding="utf-8"?>
<sst xmlns="http://schemas.openxmlformats.org/spreadsheetml/2006/main" count="88" uniqueCount="88">
  <si>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</si>
  <si>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</si>
  <si>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</si>
  <si>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</si>
  <si>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</si>
  <si>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</si>
  <si>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</si>
  <si>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</si>
  <si>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</si>
  <si>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</si>
  <si>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</si>
  <si>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</si>
  <si>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</si>
  <si>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</si>
  <si>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</si>
  <si>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</si>
  <si>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</si>
  <si>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</si>
  <si>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</si>
  <si>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</si>
  <si>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</si>
  <si>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</si>
  <si>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</si>
  <si>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</si>
  <si>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</si>
  <si>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</si>
  <si>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</si>
  <si>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</si>
  <si>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</si>
  <si>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</si>
  <si>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</si>
  <si>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</si>
  <si>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</si>
  <si>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</si>
  <si>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</si>
  <si>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</si>
  <si>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</si>
  <si>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</si>
  <si>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</si>
  <si>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</si>
  <si>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</si>
  <si>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</si>
  <si>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</si>
  <si>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</si>
  <si>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</si>
  <si>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</si>
  <si>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</si>
  <si>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</si>
  <si>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</si>
  <si>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</si>
  <si>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000 1 12 01000 01 0000 120</t>
  </si>
  <si>
    <t>000 1 14 02000 00 0000 000</t>
  </si>
  <si>
    <t>000 1 14 06000 00 0000 430</t>
  </si>
  <si>
    <t>к решению городской Думы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</si>
  <si>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</si>
  <si>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</si>
  <si>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</si>
  <si>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</si>
  <si>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</si>
  <si>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2019 год  в соответствии  с классификацией доходов бюджетов Российской Федерации</t>
  </si>
  <si>
    <t>2019 год   (руб.)</t>
  </si>
  <si>
    <t>000 1 11 05010 00 0000 120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</si>
  <si>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</si>
  <si>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</si>
  <si>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</si>
  <si>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</si>
  <si>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</si>
  <si>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</si>
  <si>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</si>
  <si>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000 1 07 00000 00 0000 000</t>
  </si>
  <si>
    <t>Налоги, сборы и регулярные платежи за пользование природными ресурсами</t>
  </si>
  <si>
    <t>000 1 07 01000 01 0000 110</t>
  </si>
  <si>
    <t>Налог на добычу полезных ископаемых</t>
  </si>
  <si>
    <t>Иные межбюджетные трансферты</t>
  </si>
  <si>
    <t>от ____________2019г.  № ____</t>
  </si>
  <si>
    <t xml:space="preserve">Приложение 1  </t>
  </si>
  <si>
    <t>000 2 02 01000 00 0000 150</t>
  </si>
  <si>
    <t>000 2 02 02000 00 0000 150</t>
  </si>
  <si>
    <t>000 2 02 03000 00 0000 150</t>
  </si>
  <si>
    <t>000 2 02 40000 00 0000 150</t>
  </si>
  <si>
    <t>Прочие безвозмездные поступления в бюджеты городских округов</t>
  </si>
  <si>
    <t>000 1 13 00000 00 0000 000</t>
  </si>
  <si>
    <t>000 1 13 02000 00 0000 120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</si>
  <si>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</si>
  <si>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</si>
  <si>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Безвозмездные поступления от негосударственных организаций</t>
  </si>
  <si>
    <t>000 2 04 00000 00 0000 150</t>
  </si>
  <si>
    <t>000 2 07 04000 04 0000 150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</si>
</sst>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3" fontId="1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3" fontId="5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4" fontId="4" fillId="0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0" borderId="1" xfId="0" applyNumberFormat="1" applyFont="1" applyFill="1" applyBorder="1"/>
    <xf numFmtId="4" fontId="6" fillId="0" borderId="1" xfId="0" applyNumberFormat="1" applyFont="1" applyFill="1" applyBorder="1"/>
    <xf numFmtId="4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 applyAlignment="1">
      <alignment wrapText="1"/>
    </xf>
    <xf numFmtId="4" fontId="5" fillId="3" borderId="1" xfId="0" applyNumberFormat="1" applyFont="1" applyFill="1" applyBorder="1" applyAlignment="1">
      <alignment wrapText="1"/>
    </xf>
    <xf numFmtId="4" fontId="6" fillId="3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 applyAlignment="1"/>
    <xf numFmtId="4" fontId="8" fillId="3" borderId="1" xfId="0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4" fillId="3" borderId="1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95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675371617615519E-2"/>
          <c:y val="0.13524600313230697"/>
          <c:w val="0.95194986293221695"/>
          <c:h val="0.82786947371896769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089" r="0.75000000000000089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66</xdr:row>
      <xdr:rowOff>7620</xdr:rowOff>
    </xdr:from>
    <xdr:to>
      <xdr:col>3</xdr:col>
      <xdr:colOff>0</xdr:colOff>
      <xdr:row>84</xdr:row>
      <xdr:rowOff>160020</xdr:rowOff>
    </xdr:to>
    <xdr:graphicFrame macro="">
      <xdr:nvGraphicFramePr>
        <xdr:cNvPr id="12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topLeftCell="A34" zoomScaleSheetLayoutView="100" workbookViewId="0">
      <selection activeCell="E41" sqref="E41"/>
    </sheetView>
  </sheetViews>
  <sheetFormatPr defaultColWidth="9.140625" defaultRowHeight="15.75" x14ac:dyDescent="0.25"/>
  <cols>
    <col min="1" max="1" width="27.5703125" style="1" customWidth="1"/>
    <col min="2" max="2" width="43.85546875" style="1" customWidth="1"/>
    <col min="3" max="3" width="24" style="4" customWidth="1"/>
    <col min="4" max="16384" width="9.140625" style="1"/>
  </cols>
  <sheetData>
    <row r="1" spans="1:4" x14ac:dyDescent="0.25">
      <c r="A1" s="47" t="s">
        <v>75</v>
      </c>
      <c r="B1" s="47"/>
      <c r="C1" s="47"/>
      <c r="D1" s="27"/>
    </row>
    <row r="2" spans="1:4" ht="15.75" customHeight="1" x14ac:dyDescent="0.25">
      <c r="A2" s="48" t="s">
        <v>53</v>
      </c>
      <c r="B2" s="48"/>
      <c r="C2" s="48"/>
      <c r="D2" s="28"/>
    </row>
    <row r="3" spans="1:4" x14ac:dyDescent="0.25">
      <c r="A3" s="47" t="s">
        <v>74</v>
      </c>
      <c r="B3" s="47"/>
      <c r="C3" s="47"/>
      <c r="D3" s="27"/>
    </row>
    <row r="4" spans="1:4" ht="49.5" customHeight="1" x14ac:dyDescent="0.25">
      <c r="A4" s="46" t="s">
        <v>59</v>
      </c>
      <c r="B4" s="46"/>
      <c r="C4" s="46"/>
    </row>
    <row r="5" spans="1:4" ht="18.75" hidden="1" customHeight="1" x14ac:dyDescent="0.25">
      <c r="A5" s="5"/>
      <c r="B5" s="6"/>
      <c r="C5" s="7"/>
    </row>
    <row r="6" spans="1:4" ht="18.75" customHeight="1" x14ac:dyDescent="0.25">
      <c r="A6" s="5"/>
      <c r="B6" s="6"/>
      <c r="C6" s="17"/>
    </row>
    <row r="7" spans="1:4" ht="28.5" x14ac:dyDescent="0.25">
      <c r="A7" s="8" t="s">
        <v>20</v>
      </c>
      <c r="B7" s="8" t="s">
        <v>21</v>
      </c>
      <c r="C7" s="9" t="s">
        <v>60</v>
      </c>
    </row>
    <row r="8" spans="1:4" ht="17.25" customHeight="1" x14ac:dyDescent="0.25">
      <c r="A8" s="10" t="s">
        <v>0</v>
      </c>
      <c r="B8" s="10" t="s">
        <v>32</v>
      </c>
      <c r="C8" s="29">
        <f>SUM(C9+C11+C13+C17+C20+C22+C23+C24+C31+C33+C35+C38+C39)</f>
        <v>600637429.82000005</v>
      </c>
    </row>
    <row r="9" spans="1:4" ht="16.5" customHeight="1" x14ac:dyDescent="0.25">
      <c r="A9" s="10" t="s">
        <v>40</v>
      </c>
      <c r="B9" s="10" t="s">
        <v>1</v>
      </c>
      <c r="C9" s="29">
        <f>SUM(C10)</f>
        <v>269655000</v>
      </c>
    </row>
    <row r="10" spans="1:4" s="2" customFormat="1" ht="14.25" customHeight="1" x14ac:dyDescent="0.25">
      <c r="A10" s="11" t="s">
        <v>41</v>
      </c>
      <c r="B10" s="11" t="s">
        <v>2</v>
      </c>
      <c r="C10" s="30">
        <f>266395000+3260000</f>
        <v>269655000</v>
      </c>
    </row>
    <row r="11" spans="1:4" s="2" customFormat="1" ht="32.25" customHeight="1" x14ac:dyDescent="0.25">
      <c r="A11" s="10" t="s">
        <v>38</v>
      </c>
      <c r="B11" s="10" t="s">
        <v>39</v>
      </c>
      <c r="C11" s="31">
        <f>SUM(C12)</f>
        <v>25852000</v>
      </c>
      <c r="D11" s="24"/>
    </row>
    <row r="12" spans="1:4" s="2" customFormat="1" ht="46.5" customHeight="1" x14ac:dyDescent="0.25">
      <c r="A12" s="11" t="s">
        <v>34</v>
      </c>
      <c r="B12" s="11" t="s">
        <v>35</v>
      </c>
      <c r="C12" s="32">
        <v>25852000</v>
      </c>
    </row>
    <row r="13" spans="1:4" ht="16.5" customHeight="1" x14ac:dyDescent="0.25">
      <c r="A13" s="10" t="s">
        <v>42</v>
      </c>
      <c r="B13" s="12" t="s">
        <v>3</v>
      </c>
      <c r="C13" s="29">
        <f>SUM(C14:C16)</f>
        <v>25012000</v>
      </c>
    </row>
    <row r="14" spans="1:4" s="2" customFormat="1" ht="30" x14ac:dyDescent="0.25">
      <c r="A14" s="11" t="s">
        <v>43</v>
      </c>
      <c r="B14" s="13" t="s">
        <v>25</v>
      </c>
      <c r="C14" s="33">
        <v>23771000</v>
      </c>
    </row>
    <row r="15" spans="1:4" s="2" customFormat="1" ht="18" customHeight="1" x14ac:dyDescent="0.25">
      <c r="A15" s="11" t="s">
        <v>44</v>
      </c>
      <c r="B15" s="13" t="s">
        <v>26</v>
      </c>
      <c r="C15" s="33">
        <v>331000</v>
      </c>
    </row>
    <row r="16" spans="1:4" s="2" customFormat="1" ht="33" customHeight="1" x14ac:dyDescent="0.25">
      <c r="A16" s="11" t="s">
        <v>45</v>
      </c>
      <c r="B16" s="13" t="s">
        <v>36</v>
      </c>
      <c r="C16" s="33">
        <v>910000</v>
      </c>
    </row>
    <row r="17" spans="1:5" ht="15" customHeight="1" x14ac:dyDescent="0.25">
      <c r="A17" s="10" t="s">
        <v>46</v>
      </c>
      <c r="B17" s="12" t="s">
        <v>4</v>
      </c>
      <c r="C17" s="29">
        <f>SUM(C18:C19)</f>
        <v>165052000</v>
      </c>
    </row>
    <row r="18" spans="1:5" s="2" customFormat="1" ht="20.25" customHeight="1" x14ac:dyDescent="0.25">
      <c r="A18" s="11" t="s">
        <v>47</v>
      </c>
      <c r="B18" s="22" t="s">
        <v>37</v>
      </c>
      <c r="C18" s="34">
        <v>23775000</v>
      </c>
    </row>
    <row r="19" spans="1:5" ht="17.25" customHeight="1" x14ac:dyDescent="0.25">
      <c r="A19" s="11" t="s">
        <v>48</v>
      </c>
      <c r="B19" s="13" t="s">
        <v>24</v>
      </c>
      <c r="C19" s="35">
        <f>132427000+8850000</f>
        <v>141277000</v>
      </c>
    </row>
    <row r="20" spans="1:5" ht="32.25" customHeight="1" x14ac:dyDescent="0.25">
      <c r="A20" s="10" t="s">
        <v>69</v>
      </c>
      <c r="B20" s="12" t="s">
        <v>70</v>
      </c>
      <c r="C20" s="29">
        <f>SUM(C21)</f>
        <v>1100000</v>
      </c>
    </row>
    <row r="21" spans="1:5" ht="17.25" customHeight="1" x14ac:dyDescent="0.25">
      <c r="A21" s="11" t="s">
        <v>71</v>
      </c>
      <c r="B21" s="13" t="s">
        <v>72</v>
      </c>
      <c r="C21" s="33">
        <v>1100000</v>
      </c>
    </row>
    <row r="22" spans="1:5" ht="15.75" customHeight="1" x14ac:dyDescent="0.25">
      <c r="A22" s="10" t="s">
        <v>14</v>
      </c>
      <c r="B22" s="12" t="s">
        <v>23</v>
      </c>
      <c r="C22" s="29">
        <v>8401000</v>
      </c>
    </row>
    <row r="23" spans="1:5" ht="42.75" x14ac:dyDescent="0.25">
      <c r="A23" s="10" t="s">
        <v>49</v>
      </c>
      <c r="B23" s="12" t="s">
        <v>22</v>
      </c>
      <c r="C23" s="29">
        <v>5000</v>
      </c>
    </row>
    <row r="24" spans="1:5" ht="45" customHeight="1" x14ac:dyDescent="0.25">
      <c r="A24" s="10" t="s">
        <v>5</v>
      </c>
      <c r="B24" s="12" t="s">
        <v>6</v>
      </c>
      <c r="C24" s="29">
        <f>SUM(C25+C30)</f>
        <v>53547740</v>
      </c>
    </row>
    <row r="25" spans="1:5" ht="135" x14ac:dyDescent="0.25">
      <c r="A25" s="21" t="s">
        <v>15</v>
      </c>
      <c r="B25" s="13" t="s">
        <v>27</v>
      </c>
      <c r="C25" s="36">
        <f>SUM(C26:C28)</f>
        <v>49761740</v>
      </c>
    </row>
    <row r="26" spans="1:5" ht="104.25" customHeight="1" x14ac:dyDescent="0.25">
      <c r="A26" s="20" t="s">
        <v>61</v>
      </c>
      <c r="B26" s="13" t="s">
        <v>65</v>
      </c>
      <c r="C26" s="40">
        <f>31944000+7585754-4700000</f>
        <v>34829754</v>
      </c>
    </row>
    <row r="27" spans="1:5" ht="104.25" customHeight="1" x14ac:dyDescent="0.25">
      <c r="A27" s="20" t="s">
        <v>62</v>
      </c>
      <c r="B27" s="13" t="s">
        <v>66</v>
      </c>
      <c r="C27" s="37">
        <v>1283000</v>
      </c>
      <c r="E27" s="23"/>
    </row>
    <row r="28" spans="1:5" ht="104.25" customHeight="1" x14ac:dyDescent="0.25">
      <c r="A28" s="14" t="s">
        <v>64</v>
      </c>
      <c r="B28" s="13" t="s">
        <v>63</v>
      </c>
      <c r="C28" s="37">
        <f>10744000+2904986</f>
        <v>13648986</v>
      </c>
    </row>
    <row r="29" spans="1:5" ht="31.5" hidden="1" customHeight="1" x14ac:dyDescent="0.25">
      <c r="A29" s="11" t="s">
        <v>18</v>
      </c>
      <c r="B29" s="13" t="s">
        <v>19</v>
      </c>
      <c r="C29" s="35"/>
    </row>
    <row r="30" spans="1:5" s="2" customFormat="1" ht="105" customHeight="1" x14ac:dyDescent="0.25">
      <c r="A30" s="11" t="s">
        <v>68</v>
      </c>
      <c r="B30" s="13" t="s">
        <v>67</v>
      </c>
      <c r="C30" s="35">
        <v>3786000</v>
      </c>
    </row>
    <row r="31" spans="1:5" ht="28.5" x14ac:dyDescent="0.25">
      <c r="A31" s="10" t="s">
        <v>7</v>
      </c>
      <c r="B31" s="12" t="s">
        <v>8</v>
      </c>
      <c r="C31" s="38">
        <f>SUM(C32)</f>
        <v>841000</v>
      </c>
    </row>
    <row r="32" spans="1:5" s="2" customFormat="1" ht="30" x14ac:dyDescent="0.25">
      <c r="A32" s="11" t="s">
        <v>50</v>
      </c>
      <c r="B32" s="13" t="s">
        <v>9</v>
      </c>
      <c r="C32" s="35">
        <v>841000</v>
      </c>
    </row>
    <row r="33" spans="1:3" s="2" customFormat="1" ht="28.9" customHeight="1" x14ac:dyDescent="0.25">
      <c r="A33" s="10" t="s">
        <v>81</v>
      </c>
      <c r="B33" s="12" t="s">
        <v>83</v>
      </c>
      <c r="C33" s="38">
        <f>C34</f>
        <v>83789.820000000007</v>
      </c>
    </row>
    <row r="34" spans="1:3" s="2" customFormat="1" ht="30" x14ac:dyDescent="0.25">
      <c r="A34" s="11" t="s">
        <v>82</v>
      </c>
      <c r="B34" s="13" t="s">
        <v>84</v>
      </c>
      <c r="C34" s="41">
        <v>83789.820000000007</v>
      </c>
    </row>
    <row r="35" spans="1:3" s="3" customFormat="1" ht="28.5" x14ac:dyDescent="0.25">
      <c r="A35" s="10" t="s">
        <v>16</v>
      </c>
      <c r="B35" s="12" t="s">
        <v>17</v>
      </c>
      <c r="C35" s="39">
        <f>SUM(C36:C37)</f>
        <v>45053000</v>
      </c>
    </row>
    <row r="36" spans="1:3" s="2" customFormat="1" ht="119.25" customHeight="1" x14ac:dyDescent="0.25">
      <c r="A36" s="11" t="s">
        <v>51</v>
      </c>
      <c r="B36" s="13" t="s">
        <v>54</v>
      </c>
      <c r="C36" s="41">
        <f>4659000+11150000+11760000</f>
        <v>27569000</v>
      </c>
    </row>
    <row r="37" spans="1:3" s="2" customFormat="1" ht="51.75" customHeight="1" x14ac:dyDescent="0.25">
      <c r="A37" s="11" t="s">
        <v>52</v>
      </c>
      <c r="B37" s="13" t="s">
        <v>55</v>
      </c>
      <c r="C37" s="41">
        <f>9105000+3679000+4700000</f>
        <v>17484000</v>
      </c>
    </row>
    <row r="38" spans="1:3" ht="16.5" customHeight="1" x14ac:dyDescent="0.25">
      <c r="A38" s="10" t="s">
        <v>10</v>
      </c>
      <c r="B38" s="12" t="s">
        <v>11</v>
      </c>
      <c r="C38" s="39">
        <f>3459000+205900</f>
        <v>3664900</v>
      </c>
    </row>
    <row r="39" spans="1:3" ht="17.25" customHeight="1" x14ac:dyDescent="0.25">
      <c r="A39" s="10" t="s">
        <v>12</v>
      </c>
      <c r="B39" s="12" t="s">
        <v>13</v>
      </c>
      <c r="C39" s="39">
        <v>2370000</v>
      </c>
    </row>
    <row r="40" spans="1:3" ht="16.5" customHeight="1" x14ac:dyDescent="0.25">
      <c r="A40" s="18" t="s">
        <v>28</v>
      </c>
      <c r="B40" s="12" t="s">
        <v>29</v>
      </c>
      <c r="C40" s="42">
        <f>SUM(C41+C46+C47)</f>
        <v>1612881628.7</v>
      </c>
    </row>
    <row r="41" spans="1:3" s="2" customFormat="1" ht="45" x14ac:dyDescent="0.25">
      <c r="A41" s="19" t="s">
        <v>30</v>
      </c>
      <c r="B41" s="19" t="s">
        <v>31</v>
      </c>
      <c r="C41" s="43">
        <f>SUM(C42:C45)</f>
        <v>1609887128.7</v>
      </c>
    </row>
    <row r="42" spans="1:3" s="2" customFormat="1" ht="32.25" customHeight="1" x14ac:dyDescent="0.25">
      <c r="A42" s="12" t="s">
        <v>76</v>
      </c>
      <c r="B42" s="12" t="s">
        <v>56</v>
      </c>
      <c r="C42" s="49">
        <f>134472000+79000000+55000000+567000+351728</f>
        <v>269390728</v>
      </c>
    </row>
    <row r="43" spans="1:3" s="2" customFormat="1" ht="48" customHeight="1" x14ac:dyDescent="0.25">
      <c r="A43" s="12" t="s">
        <v>77</v>
      </c>
      <c r="B43" s="12" t="s">
        <v>57</v>
      </c>
      <c r="C43" s="49">
        <f>26917985+148269580+103045803+1914339+50000000-736-69989148.3</f>
        <v>260157822.69999999</v>
      </c>
    </row>
    <row r="44" spans="1:3" s="2" customFormat="1" ht="32.25" customHeight="1" x14ac:dyDescent="0.25">
      <c r="A44" s="12" t="s">
        <v>78</v>
      </c>
      <c r="B44" s="12" t="s">
        <v>58</v>
      </c>
      <c r="C44" s="49">
        <f>1090166801-414963+6500+682600-11437652</f>
        <v>1079003286</v>
      </c>
    </row>
    <row r="45" spans="1:3" s="2" customFormat="1" ht="21" customHeight="1" x14ac:dyDescent="0.25">
      <c r="A45" s="12" t="s">
        <v>79</v>
      </c>
      <c r="B45" s="12" t="s">
        <v>73</v>
      </c>
      <c r="C45" s="49">
        <f>4750000+72462-4750000+41830+1221000</f>
        <v>1335292</v>
      </c>
    </row>
    <row r="46" spans="1:3" s="2" customFormat="1" ht="30" customHeight="1" x14ac:dyDescent="0.25">
      <c r="A46" s="12" t="s">
        <v>86</v>
      </c>
      <c r="B46" s="12" t="s">
        <v>85</v>
      </c>
      <c r="C46" s="49">
        <v>30000</v>
      </c>
    </row>
    <row r="47" spans="1:3" s="2" customFormat="1" ht="28.15" customHeight="1" x14ac:dyDescent="0.25">
      <c r="A47" s="12" t="s">
        <v>87</v>
      </c>
      <c r="B47" s="12" t="s">
        <v>80</v>
      </c>
      <c r="C47" s="49">
        <f>864500+2100000</f>
        <v>2964500</v>
      </c>
    </row>
    <row r="48" spans="1:3" ht="16.5" x14ac:dyDescent="0.25">
      <c r="A48" s="44" t="s">
        <v>33</v>
      </c>
      <c r="B48" s="45"/>
      <c r="C48" s="39">
        <f>SUM(C8,C40)</f>
        <v>2213519058.52</v>
      </c>
    </row>
    <row r="49" spans="1:4" ht="16.5" x14ac:dyDescent="0.25">
      <c r="A49" s="15"/>
      <c r="B49" s="15"/>
      <c r="C49" s="16"/>
    </row>
    <row r="50" spans="1:4" ht="16.5" x14ac:dyDescent="0.25">
      <c r="B50" s="23"/>
    </row>
    <row r="51" spans="1:4" ht="16.5" x14ac:dyDescent="0.25">
      <c r="B51" s="23"/>
    </row>
    <row r="52" spans="1:4" ht="16.5" x14ac:dyDescent="0.25">
      <c r="B52" s="25"/>
      <c r="C52" s="25"/>
      <c r="D52" s="26"/>
    </row>
  </sheetData>
  <mergeCells count="5">
    <mergeCell ref="A48:B48"/>
    <mergeCell ref="A4:C4"/>
    <mergeCell ref="A1:C1"/>
    <mergeCell ref="A2:C2"/>
    <mergeCell ref="A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Mironova</cp:lastModifiedBy>
  <cp:lastPrinted>2019-11-12T14:16:02Z</cp:lastPrinted>
  <dcterms:created xsi:type="dcterms:W3CDTF">2004-11-16T05:58:34Z</dcterms:created>
  <dcterms:modified xsi:type="dcterms:W3CDTF">2019-11-13T12:25:34Z</dcterms:modified>
</cp:coreProperties>
</file>