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vieva\Desktop\ОтчетДохРасх за неделю\Исполнение\Исполнение за 2021 год\Помесячная аналитика\Сентябрь 2021\"/>
    </mc:Choice>
  </mc:AlternateContent>
  <bookViews>
    <workbookView xWindow="0" yWindow="0" windowWidth="11415" windowHeight="63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5" i="1" l="1"/>
  <c r="D16" i="1" l="1"/>
  <c r="C16" i="1"/>
  <c r="C5" i="1" l="1"/>
  <c r="D29" i="1" l="1"/>
  <c r="D28" i="1" s="1"/>
  <c r="C15" i="1"/>
  <c r="E6" i="1"/>
  <c r="F6" i="1"/>
  <c r="E7" i="1"/>
  <c r="F7" i="1"/>
  <c r="E8" i="1"/>
  <c r="F8" i="1"/>
  <c r="F9" i="1"/>
  <c r="E10" i="1"/>
  <c r="F10" i="1"/>
  <c r="E11" i="1"/>
  <c r="F11" i="1"/>
  <c r="E12" i="1"/>
  <c r="F12" i="1"/>
  <c r="E13" i="1"/>
  <c r="F13" i="1"/>
  <c r="F14" i="1"/>
  <c r="D15" i="1"/>
  <c r="F17" i="1"/>
  <c r="E18" i="1"/>
  <c r="F18" i="1"/>
  <c r="E19" i="1"/>
  <c r="F19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C29" i="1"/>
  <c r="C28" i="1" s="1"/>
  <c r="E30" i="1"/>
  <c r="F30" i="1"/>
  <c r="F31" i="1"/>
  <c r="E32" i="1"/>
  <c r="F32" i="1"/>
  <c r="F33" i="1"/>
  <c r="F35" i="1"/>
  <c r="F36" i="1"/>
  <c r="E37" i="1"/>
  <c r="F37" i="1"/>
  <c r="E38" i="1"/>
  <c r="F38" i="1"/>
  <c r="C3" i="1" l="1"/>
  <c r="F5" i="1"/>
  <c r="F29" i="1"/>
  <c r="E29" i="1"/>
  <c r="C39" i="1"/>
  <c r="E5" i="1"/>
  <c r="D3" i="1"/>
  <c r="F15" i="1"/>
  <c r="E28" i="1"/>
  <c r="F16" i="1"/>
  <c r="E16" i="1"/>
  <c r="F28" i="1"/>
  <c r="E15" i="1"/>
  <c r="E3" i="1" l="1"/>
  <c r="D39" i="1"/>
  <c r="E39" i="1" s="1"/>
  <c r="F3" i="1"/>
  <c r="F39" i="1" l="1"/>
</calcChain>
</file>

<file path=xl/sharedStrings.xml><?xml version="1.0" encoding="utf-8"?>
<sst xmlns="http://schemas.openxmlformats.org/spreadsheetml/2006/main" count="91" uniqueCount="82">
  <si>
    <t>Наименование доходов</t>
  </si>
  <si>
    <t>Код БК***</t>
  </si>
  <si>
    <t>1. Всего собственных доходов:</t>
  </si>
  <si>
    <t>1 00 00000 00 0000 000</t>
  </si>
  <si>
    <t>в том числе:</t>
  </si>
  <si>
    <t>1.1. Налоговые доходы, в т.ч.:</t>
  </si>
  <si>
    <t>Налог на доходы физических лиц</t>
  </si>
  <si>
    <t>1 01 02000 01 0000 110</t>
  </si>
  <si>
    <t>Единый сельскохозяйственный налог</t>
  </si>
  <si>
    <t>Налог на имущество физических лиц</t>
  </si>
  <si>
    <t>1 06 01000 00 0000 110</t>
  </si>
  <si>
    <t>Земельный налог</t>
  </si>
  <si>
    <t>1 06 06000 00 0000 110</t>
  </si>
  <si>
    <t>Государственная пошлина</t>
  </si>
  <si>
    <t>1 08 00000 00 0000 000</t>
  </si>
  <si>
    <t>Задолженость и перерасчёты по отменённым налогам, сборам и иным обязательным платежам</t>
  </si>
  <si>
    <t>1 09 00000 00 0000 000</t>
  </si>
  <si>
    <t>1.2. Неналоговые доходы, в т.ч.:</t>
  </si>
  <si>
    <t>Доходы от использования имущества, находящегося в государственной и муниципальной собственности, в т.ч.:</t>
  </si>
  <si>
    <t>1 11 00 000 00 0000 120</t>
  </si>
  <si>
    <t>Арендная плата за землю**</t>
  </si>
  <si>
    <t>1 11 05010 00 0000 120 -    1 11 05025 00 0000 120</t>
  </si>
  <si>
    <t>Доходы от сдачи в аренду имущества</t>
  </si>
  <si>
    <t>1 11 05030 00 0000 120 -   1 11 05035 00 0000 120</t>
  </si>
  <si>
    <t>Плата за негативное воздействие на окружающую среду</t>
  </si>
  <si>
    <t>1 12 01000 01 0000 120</t>
  </si>
  <si>
    <t>Доходы от оказания платных услуг и компенсации затрат государства</t>
  </si>
  <si>
    <t>1 13 00000 00 0000 000</t>
  </si>
  <si>
    <t>Доходы от продажи земельных участков</t>
  </si>
  <si>
    <t>Штрафы, санкции, возмещение ущерба</t>
  </si>
  <si>
    <t>1 16 00000 00 0000 000</t>
  </si>
  <si>
    <t>Прочие неналоговые доходы</t>
  </si>
  <si>
    <t>1 17 00000 00 0000 000</t>
  </si>
  <si>
    <t>Доходы бюджетов городских округов от возврата остатков прошлых лет</t>
  </si>
  <si>
    <t>Возврат остатков субсидий и субвенций прошлых лет</t>
  </si>
  <si>
    <t>2 00 00000 00 0000 000</t>
  </si>
  <si>
    <t>ИТОГО ДОХОДОВ</t>
  </si>
  <si>
    <t>Строка для коментариев</t>
  </si>
  <si>
    <t>* - план годовой утверждённый (уточнённый)</t>
  </si>
  <si>
    <t>*** - общая сумма по коду без учёта кода администратора платежа</t>
  </si>
  <si>
    <t>**** - в том числе доходы от перечисления части прибыли</t>
  </si>
  <si>
    <t>2 18 00000 00 0000 000</t>
  </si>
  <si>
    <t>2 19 00000 00 0000 000</t>
  </si>
  <si>
    <t>1 05 02000 00 0000 110</t>
  </si>
  <si>
    <t>1 05 03000 00 0000 110</t>
  </si>
  <si>
    <t>-</t>
  </si>
  <si>
    <t>Доходы от реализации имущества</t>
  </si>
  <si>
    <t>1 14 02000 00 0000 000</t>
  </si>
  <si>
    <t>1 14 06000 00 0000 000</t>
  </si>
  <si>
    <t>2 02 00000 00 0000 000</t>
  </si>
  <si>
    <t>Прочие безвозмездные поступления в бюджеты городских округов</t>
  </si>
  <si>
    <t>2 07 00000 00 0000 000</t>
  </si>
  <si>
    <t xml:space="preserve">2. Безвозмездные поступления </t>
  </si>
  <si>
    <t>1 03 02000 01 0000 110</t>
  </si>
  <si>
    <t>Безвозмездные поступления от негосударственных организаций в бюджеты городских округов</t>
  </si>
  <si>
    <t>2 04 00000 00 0000 000</t>
  </si>
  <si>
    <t>1 05 04010 02 0000 110</t>
  </si>
  <si>
    <t>Акцизы по подакцизным товарам (продукции), производимым на территории РФ</t>
  </si>
  <si>
    <t>Единый налог на вменённый доход для отд. видов деятельности</t>
  </si>
  <si>
    <t>Налог, взымаемый в связи с применением патентной системы налогооблажения</t>
  </si>
  <si>
    <t>1 11 01000 00 0000 120</t>
  </si>
  <si>
    <t>Доходы в виде прибыли, приходящейся на доли в уставных капиталах</t>
  </si>
  <si>
    <t xml:space="preserve">  - дотации бюджетам субъектов РФ и муниципальных образований</t>
  </si>
  <si>
    <t xml:space="preserve">          - субсидии бюджетам бюджетной системы РФ     (межбюджетные субсидии)</t>
  </si>
  <si>
    <t xml:space="preserve">          - субвенции бюджетам субъектов РФ и муниципальных образований</t>
  </si>
  <si>
    <t xml:space="preserve">          - иные межбюджетные трансферты</t>
  </si>
  <si>
    <t>Безвозмездные поступления от других бюджетов бюджетной системы РФ, в т.ч.</t>
  </si>
  <si>
    <t>2 02 10000 00 0000 150</t>
  </si>
  <si>
    <t>2 02 20000 00 0000 150</t>
  </si>
  <si>
    <t>2 02 30000 00 0000 150</t>
  </si>
  <si>
    <t>2 02 40000 00 0000 150</t>
  </si>
  <si>
    <t>Платежи от государственных и муниципальных унитарных предприятий</t>
  </si>
  <si>
    <t>111 07000 04 0000 120</t>
  </si>
  <si>
    <t>Безвозмездные поступления от государственных (муниципальных) организаций в бюджеты городских округов</t>
  </si>
  <si>
    <t>2 03 00000 00 0000 000</t>
  </si>
  <si>
    <t>X</t>
  </si>
  <si>
    <t>Прочие доходы от использования имущества***</t>
  </si>
  <si>
    <t>Исполнено на 01.10.2021г., тыс.руб.</t>
  </si>
  <si>
    <t>Исполнено на 01.10.2020г., тыс.руб.</t>
  </si>
  <si>
    <t>Исполнение на 01.10.2021 в % к исполнению на 01.10.2020</t>
  </si>
  <si>
    <t>Отклонение исполнения, тыс. руб.</t>
  </si>
  <si>
    <t xml:space="preserve"> Сравнительный анализ поступлений доходов в бюджет городского округа                                                город Переславль-Залесский Ярославской области за 9 месяцев 2020/2021гг.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</si>
</sst>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_р_.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vertical="center" wrapText="1"/>
    </xf>
    <xf numFmtId="49" fontId="7" fillId="4" borderId="1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vertical="center"/>
    </xf>
    <xf numFmtId="0" fontId="4" fillId="5" borderId="1" xfId="0" applyFont="1" applyFill="1" applyBorder="1" applyAlignment="1" applyProtection="1">
      <alignment vertical="center" wrapText="1"/>
    </xf>
    <xf numFmtId="49" fontId="5" fillId="5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2" fillId="0" borderId="1" xfId="0" applyFont="1" applyBorder="1" applyProtection="1"/>
    <xf numFmtId="164" fontId="2" fillId="0" borderId="1" xfId="0" applyNumberFormat="1" applyFont="1" applyBorder="1" applyAlignment="1" applyProtection="1">
      <alignment horizontal="center"/>
    </xf>
    <xf numFmtId="0" fontId="2" fillId="0" borderId="0" xfId="0" applyFont="1" applyFill="1" applyAlignment="1" applyProtection="1">
      <alignment vertical="center" wrapText="1"/>
    </xf>
    <xf numFmtId="49" fontId="9" fillId="0" borderId="0" xfId="0" applyNumberFormat="1" applyFont="1" applyFill="1" applyAlignment="1" applyProtection="1">
      <alignment horizontal="center" vertical="center" wrapText="1"/>
    </xf>
    <xf numFmtId="164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vertical="center" wrapText="1"/>
    </xf>
    <xf numFmtId="49" fontId="9" fillId="0" borderId="0" xfId="0" applyNumberFormat="1" applyFont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/>
    </xf>
    <xf numFmtId="3" fontId="2" fillId="0" borderId="0" xfId="0" applyNumberFormat="1" applyFont="1" applyAlignment="1" applyProtection="1">
      <alignment horizontal="center"/>
    </xf>
    <xf numFmtId="0" fontId="2" fillId="0" borderId="1" xfId="0" applyFont="1" applyFill="1" applyBorder="1" applyAlignment="1" applyProtection="1">
      <alignment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4" borderId="1" xfId="0" applyNumberFormat="1" applyFont="1" applyFill="1" applyBorder="1" applyAlignment="1" applyProtection="1">
      <alignment horizontal="center" vertical="center"/>
    </xf>
    <xf numFmtId="3" fontId="4" fillId="5" borderId="1" xfId="0" applyNumberFormat="1" applyFont="1" applyFill="1" applyBorder="1" applyAlignment="1" applyProtection="1">
      <alignment horizontal="center" vertical="center"/>
    </xf>
    <xf numFmtId="164" fontId="2" fillId="6" borderId="1" xfId="0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Protection="1"/>
    <xf numFmtId="164" fontId="4" fillId="3" borderId="1" xfId="0" applyNumberFormat="1" applyFont="1" applyFill="1" applyBorder="1" applyAlignment="1" applyProtection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</xf>
    <xf numFmtId="164" fontId="4" fillId="5" borderId="1" xfId="0" applyNumberFormat="1" applyFont="1" applyFill="1" applyBorder="1" applyAlignment="1" applyProtection="1">
      <alignment horizontal="center" vertical="center"/>
    </xf>
    <xf numFmtId="3" fontId="2" fillId="7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top" wrapText="1"/>
    </xf>
    <xf numFmtId="3" fontId="2" fillId="0" borderId="1" xfId="0" applyNumberFormat="1" applyFont="1" applyBorder="1" applyProtection="1"/>
    <xf numFmtId="3" fontId="8" fillId="0" borderId="1" xfId="0" applyNumberFormat="1" applyFont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 shrinkToFit="1"/>
    </xf>
    <xf numFmtId="0" fontId="2" fillId="0" borderId="0" xfId="0" applyFont="1" applyFill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topLeftCell="A25" workbookViewId="0">
      <selection activeCell="C42" sqref="A42:XFD42"/>
    </sheetView>
  </sheetViews>
  <sheetFormatPr defaultColWidth="9.140625" defaultRowHeight="15" x14ac:dyDescent="0.25"/>
  <cols>
    <col min="1" max="1" width="47.42578125" style="31" customWidth="1"/>
    <col min="2" max="2" width="18.5703125" style="32" customWidth="1"/>
    <col min="3" max="4" width="14" style="1" customWidth="1"/>
    <col min="5" max="5" width="12" style="30" customWidth="1"/>
    <col min="6" max="6" width="13.5703125" style="35" customWidth="1"/>
    <col min="7" max="7" width="12.28515625" style="1" customWidth="1"/>
    <col min="8" max="8" width="13.7109375" style="1" customWidth="1"/>
    <col min="9" max="9" width="12.28515625" style="1" customWidth="1"/>
    <col min="10" max="10" width="12.7109375" style="1" customWidth="1"/>
    <col min="11" max="16384" width="9.140625" style="1"/>
  </cols>
  <sheetData>
    <row r="1" spans="1:6" ht="39" customHeight="1" x14ac:dyDescent="0.25">
      <c r="A1" s="56" t="s">
        <v>81</v>
      </c>
      <c r="B1" s="56"/>
      <c r="C1" s="56"/>
      <c r="D1" s="56"/>
      <c r="E1" s="56"/>
      <c r="F1" s="56"/>
    </row>
    <row r="2" spans="1:6" ht="61.5" customHeight="1" x14ac:dyDescent="0.25">
      <c r="A2" s="2" t="s">
        <v>0</v>
      </c>
      <c r="B2" s="3" t="s">
        <v>1</v>
      </c>
      <c r="C2" s="2" t="s">
        <v>78</v>
      </c>
      <c r="D2" s="2" t="s">
        <v>77</v>
      </c>
      <c r="E2" s="4" t="s">
        <v>79</v>
      </c>
      <c r="F2" s="33" t="s">
        <v>80</v>
      </c>
    </row>
    <row r="3" spans="1:6" x14ac:dyDescent="0.25">
      <c r="A3" s="5" t="s">
        <v>2</v>
      </c>
      <c r="B3" s="6" t="s">
        <v>3</v>
      </c>
      <c r="C3" s="40">
        <f>C5+C15</f>
        <v>354494</v>
      </c>
      <c r="D3" s="40">
        <f>D5+D15</f>
        <v>396446</v>
      </c>
      <c r="E3" s="48">
        <f>D3/C3</f>
        <v>1.1183433288010516</v>
      </c>
      <c r="F3" s="40">
        <f>D3-C3</f>
        <v>41952</v>
      </c>
    </row>
    <row r="4" spans="1:6" x14ac:dyDescent="0.25">
      <c r="A4" s="7" t="s">
        <v>4</v>
      </c>
      <c r="B4" s="8"/>
      <c r="C4" s="54"/>
      <c r="D4" s="41"/>
      <c r="E4" s="39"/>
      <c r="F4" s="15"/>
    </row>
    <row r="5" spans="1:6" s="12" customFormat="1" x14ac:dyDescent="0.2">
      <c r="A5" s="9" t="s">
        <v>5</v>
      </c>
      <c r="B5" s="10"/>
      <c r="C5" s="42">
        <f>SUM(C6:C14)</f>
        <v>310513</v>
      </c>
      <c r="D5" s="42">
        <f>SUM(D6:D14)</f>
        <v>348300</v>
      </c>
      <c r="E5" s="49">
        <f t="shared" ref="E5:E16" si="0">D5/C5</f>
        <v>1.1216921674776901</v>
      </c>
      <c r="F5" s="42">
        <f t="shared" ref="F5:F19" si="1">D5-C5</f>
        <v>37787</v>
      </c>
    </row>
    <row r="6" spans="1:6" s="17" customFormat="1" x14ac:dyDescent="0.2">
      <c r="A6" s="13" t="s">
        <v>6</v>
      </c>
      <c r="B6" s="14" t="s">
        <v>7</v>
      </c>
      <c r="C6" s="16">
        <v>180860</v>
      </c>
      <c r="D6" s="15">
        <v>212719</v>
      </c>
      <c r="E6" s="11">
        <f t="shared" si="0"/>
        <v>1.1761528253898044</v>
      </c>
      <c r="F6" s="15">
        <f t="shared" si="1"/>
        <v>31859</v>
      </c>
    </row>
    <row r="7" spans="1:6" s="17" customFormat="1" ht="30" x14ac:dyDescent="0.2">
      <c r="A7" s="13" t="s">
        <v>57</v>
      </c>
      <c r="B7" s="14" t="s">
        <v>53</v>
      </c>
      <c r="C7" s="16">
        <v>19469</v>
      </c>
      <c r="D7" s="15">
        <v>22561</v>
      </c>
      <c r="E7" s="11">
        <f t="shared" si="0"/>
        <v>1.1588165802044275</v>
      </c>
      <c r="F7" s="15">
        <f t="shared" si="1"/>
        <v>3092</v>
      </c>
    </row>
    <row r="8" spans="1:6" s="17" customFormat="1" ht="30" x14ac:dyDescent="0.2">
      <c r="A8" s="13" t="s">
        <v>58</v>
      </c>
      <c r="B8" s="14" t="s">
        <v>43</v>
      </c>
      <c r="C8" s="16">
        <v>14730</v>
      </c>
      <c r="D8" s="51">
        <v>6722</v>
      </c>
      <c r="E8" s="11">
        <f t="shared" si="0"/>
        <v>0.45634758995247793</v>
      </c>
      <c r="F8" s="15">
        <f t="shared" si="1"/>
        <v>-8008</v>
      </c>
    </row>
    <row r="9" spans="1:6" s="17" customFormat="1" x14ac:dyDescent="0.2">
      <c r="A9" s="13" t="s">
        <v>8</v>
      </c>
      <c r="B9" s="14" t="s">
        <v>44</v>
      </c>
      <c r="C9" s="16">
        <v>609</v>
      </c>
      <c r="D9" s="15">
        <v>358</v>
      </c>
      <c r="E9" s="11" t="s">
        <v>75</v>
      </c>
      <c r="F9" s="15">
        <f t="shared" si="1"/>
        <v>-251</v>
      </c>
    </row>
    <row r="10" spans="1:6" s="17" customFormat="1" ht="27" customHeight="1" x14ac:dyDescent="0.2">
      <c r="A10" s="13" t="s">
        <v>59</v>
      </c>
      <c r="B10" s="14" t="s">
        <v>56</v>
      </c>
      <c r="C10" s="16">
        <v>980</v>
      </c>
      <c r="D10" s="15">
        <v>12726</v>
      </c>
      <c r="E10" s="11">
        <f t="shared" si="0"/>
        <v>12.985714285714286</v>
      </c>
      <c r="F10" s="15">
        <f t="shared" si="1"/>
        <v>11746</v>
      </c>
    </row>
    <row r="11" spans="1:6" s="17" customFormat="1" ht="14.25" customHeight="1" x14ac:dyDescent="0.2">
      <c r="A11" s="13" t="s">
        <v>9</v>
      </c>
      <c r="B11" s="14" t="s">
        <v>10</v>
      </c>
      <c r="C11" s="16">
        <v>5398</v>
      </c>
      <c r="D11" s="15">
        <v>4849</v>
      </c>
      <c r="E11" s="11">
        <f t="shared" si="0"/>
        <v>0.89829566506113379</v>
      </c>
      <c r="F11" s="15">
        <f t="shared" si="1"/>
        <v>-549</v>
      </c>
    </row>
    <row r="12" spans="1:6" s="17" customFormat="1" x14ac:dyDescent="0.2">
      <c r="A12" s="13" t="s">
        <v>11</v>
      </c>
      <c r="B12" s="14" t="s">
        <v>12</v>
      </c>
      <c r="C12" s="16">
        <v>81229</v>
      </c>
      <c r="D12" s="15">
        <v>81326</v>
      </c>
      <c r="E12" s="11">
        <f t="shared" si="0"/>
        <v>1.0011941547969321</v>
      </c>
      <c r="F12" s="15">
        <f t="shared" si="1"/>
        <v>97</v>
      </c>
    </row>
    <row r="13" spans="1:6" s="17" customFormat="1" x14ac:dyDescent="0.2">
      <c r="A13" s="13" t="s">
        <v>13</v>
      </c>
      <c r="B13" s="14" t="s">
        <v>14</v>
      </c>
      <c r="C13" s="16">
        <v>7237</v>
      </c>
      <c r="D13" s="15">
        <v>7036</v>
      </c>
      <c r="E13" s="11">
        <f t="shared" si="0"/>
        <v>0.97222606052231586</v>
      </c>
      <c r="F13" s="15">
        <f t="shared" si="1"/>
        <v>-201</v>
      </c>
    </row>
    <row r="14" spans="1:6" s="17" customFormat="1" ht="27" customHeight="1" x14ac:dyDescent="0.2">
      <c r="A14" s="13" t="s">
        <v>15</v>
      </c>
      <c r="B14" s="14" t="s">
        <v>16</v>
      </c>
      <c r="C14" s="16">
        <v>1</v>
      </c>
      <c r="D14" s="15">
        <v>3</v>
      </c>
      <c r="E14" s="11" t="s">
        <v>75</v>
      </c>
      <c r="F14" s="15">
        <f t="shared" si="1"/>
        <v>2</v>
      </c>
    </row>
    <row r="15" spans="1:6" s="18" customFormat="1" x14ac:dyDescent="0.2">
      <c r="A15" s="9" t="s">
        <v>17</v>
      </c>
      <c r="B15" s="10"/>
      <c r="C15" s="42">
        <f>C16+C22+C23+C24+C25+C26+C27</f>
        <v>43981</v>
      </c>
      <c r="D15" s="42">
        <f>D16+D22+D23+D24+D25+D26+D27</f>
        <v>48146</v>
      </c>
      <c r="E15" s="49">
        <f t="shared" si="0"/>
        <v>1.0946999840840363</v>
      </c>
      <c r="F15" s="42">
        <f t="shared" si="1"/>
        <v>4165</v>
      </c>
    </row>
    <row r="16" spans="1:6" s="12" customFormat="1" ht="42.75" customHeight="1" x14ac:dyDescent="0.2">
      <c r="A16" s="19" t="s">
        <v>18</v>
      </c>
      <c r="B16" s="20" t="s">
        <v>19</v>
      </c>
      <c r="C16" s="15">
        <f>SUM(C17:C21)</f>
        <v>20782</v>
      </c>
      <c r="D16" s="15">
        <f>SUM(D17:D21)</f>
        <v>22656</v>
      </c>
      <c r="E16" s="11">
        <f t="shared" si="0"/>
        <v>1.0901741892021941</v>
      </c>
      <c r="F16" s="15">
        <f t="shared" si="1"/>
        <v>1874</v>
      </c>
    </row>
    <row r="17" spans="1:6" s="12" customFormat="1" ht="33.6" customHeight="1" x14ac:dyDescent="0.2">
      <c r="A17" s="19" t="s">
        <v>61</v>
      </c>
      <c r="B17" s="20" t="s">
        <v>60</v>
      </c>
      <c r="C17" s="55">
        <v>0</v>
      </c>
      <c r="D17" s="15">
        <v>15</v>
      </c>
      <c r="E17" s="11" t="s">
        <v>45</v>
      </c>
      <c r="F17" s="15">
        <f t="shared" si="1"/>
        <v>15</v>
      </c>
    </row>
    <row r="18" spans="1:6" s="17" customFormat="1" ht="24" customHeight="1" x14ac:dyDescent="0.2">
      <c r="A18" s="13" t="s">
        <v>20</v>
      </c>
      <c r="B18" s="14" t="s">
        <v>21</v>
      </c>
      <c r="C18" s="16">
        <v>12822</v>
      </c>
      <c r="D18" s="15">
        <v>14159</v>
      </c>
      <c r="E18" s="11">
        <f>D18/C18</f>
        <v>1.1042739042271097</v>
      </c>
      <c r="F18" s="15">
        <f t="shared" si="1"/>
        <v>1337</v>
      </c>
    </row>
    <row r="19" spans="1:6" s="17" customFormat="1" ht="22.5" x14ac:dyDescent="0.2">
      <c r="A19" s="13" t="s">
        <v>22</v>
      </c>
      <c r="B19" s="14" t="s">
        <v>23</v>
      </c>
      <c r="C19" s="16">
        <v>5438</v>
      </c>
      <c r="D19" s="16">
        <v>4810</v>
      </c>
      <c r="E19" s="11">
        <f>D19/C19</f>
        <v>0.88451636631114383</v>
      </c>
      <c r="F19" s="15">
        <f t="shared" si="1"/>
        <v>-628</v>
      </c>
    </row>
    <row r="20" spans="1:6" s="17" customFormat="1" ht="30" x14ac:dyDescent="0.2">
      <c r="A20" s="13" t="s">
        <v>71</v>
      </c>
      <c r="B20" s="14" t="s">
        <v>72</v>
      </c>
      <c r="C20" s="16">
        <v>0</v>
      </c>
      <c r="D20" s="16">
        <v>0</v>
      </c>
      <c r="E20" s="11" t="s">
        <v>45</v>
      </c>
      <c r="F20" s="52" t="s">
        <v>45</v>
      </c>
    </row>
    <row r="21" spans="1:6" s="17" customFormat="1" ht="22.5" customHeight="1" x14ac:dyDescent="0.2">
      <c r="A21" s="13" t="s">
        <v>76</v>
      </c>
      <c r="B21" s="14"/>
      <c r="C21" s="16">
        <v>2522</v>
      </c>
      <c r="D21" s="16">
        <v>3672</v>
      </c>
      <c r="E21" s="11">
        <f t="shared" ref="E21:E32" si="2">D21/C21</f>
        <v>1.4559873116574147</v>
      </c>
      <c r="F21" s="15">
        <f t="shared" ref="F21:F39" si="3">D21-C21</f>
        <v>1150</v>
      </c>
    </row>
    <row r="22" spans="1:6" s="17" customFormat="1" ht="27.75" customHeight="1" x14ac:dyDescent="0.2">
      <c r="A22" s="13" t="s">
        <v>24</v>
      </c>
      <c r="B22" s="14" t="s">
        <v>25</v>
      </c>
      <c r="C22" s="16">
        <v>648</v>
      </c>
      <c r="D22" s="16">
        <v>280</v>
      </c>
      <c r="E22" s="11">
        <f t="shared" si="2"/>
        <v>0.43209876543209874</v>
      </c>
      <c r="F22" s="15">
        <f t="shared" si="3"/>
        <v>-368</v>
      </c>
    </row>
    <row r="23" spans="1:6" s="17" customFormat="1" ht="30" x14ac:dyDescent="0.2">
      <c r="A23" s="13" t="s">
        <v>26</v>
      </c>
      <c r="B23" s="14" t="s">
        <v>27</v>
      </c>
      <c r="C23" s="16">
        <v>772</v>
      </c>
      <c r="D23" s="16">
        <v>782</v>
      </c>
      <c r="E23" s="11">
        <f t="shared" si="2"/>
        <v>1.0129533678756477</v>
      </c>
      <c r="F23" s="15">
        <f t="shared" si="3"/>
        <v>10</v>
      </c>
    </row>
    <row r="24" spans="1:6" s="17" customFormat="1" ht="16.149999999999999" customHeight="1" x14ac:dyDescent="0.2">
      <c r="A24" s="13" t="s">
        <v>46</v>
      </c>
      <c r="B24" s="14" t="s">
        <v>47</v>
      </c>
      <c r="C24" s="16">
        <v>1889</v>
      </c>
      <c r="D24" s="16">
        <v>6392</v>
      </c>
      <c r="E24" s="11">
        <f t="shared" si="2"/>
        <v>3.3838009528851245</v>
      </c>
      <c r="F24" s="15">
        <f t="shared" si="3"/>
        <v>4503</v>
      </c>
    </row>
    <row r="25" spans="1:6" s="17" customFormat="1" ht="16.899999999999999" customHeight="1" x14ac:dyDescent="0.2">
      <c r="A25" s="13" t="s">
        <v>28</v>
      </c>
      <c r="B25" s="14" t="s">
        <v>48</v>
      </c>
      <c r="C25" s="16">
        <v>12657</v>
      </c>
      <c r="D25" s="16">
        <v>12039</v>
      </c>
      <c r="E25" s="11">
        <f t="shared" si="2"/>
        <v>0.95117326380658929</v>
      </c>
      <c r="F25" s="15">
        <f t="shared" si="3"/>
        <v>-618</v>
      </c>
    </row>
    <row r="26" spans="1:6" s="17" customFormat="1" x14ac:dyDescent="0.2">
      <c r="A26" s="13" t="s">
        <v>29</v>
      </c>
      <c r="B26" s="14" t="s">
        <v>30</v>
      </c>
      <c r="C26" s="16">
        <v>5157</v>
      </c>
      <c r="D26" s="16">
        <v>2407</v>
      </c>
      <c r="E26" s="11">
        <f t="shared" si="2"/>
        <v>0.46674423114213692</v>
      </c>
      <c r="F26" s="15">
        <f t="shared" si="3"/>
        <v>-2750</v>
      </c>
    </row>
    <row r="27" spans="1:6" s="17" customFormat="1" x14ac:dyDescent="0.2">
      <c r="A27" s="13" t="s">
        <v>31</v>
      </c>
      <c r="B27" s="14" t="s">
        <v>32</v>
      </c>
      <c r="C27" s="16">
        <v>2076</v>
      </c>
      <c r="D27" s="16">
        <v>3590</v>
      </c>
      <c r="E27" s="11">
        <f t="shared" si="2"/>
        <v>1.7292870905587669</v>
      </c>
      <c r="F27" s="15">
        <f t="shared" si="3"/>
        <v>1514</v>
      </c>
    </row>
    <row r="28" spans="1:6" s="22" customFormat="1" ht="15" customHeight="1" x14ac:dyDescent="0.2">
      <c r="A28" s="21" t="s">
        <v>52</v>
      </c>
      <c r="B28" s="6" t="s">
        <v>35</v>
      </c>
      <c r="C28" s="40">
        <f>C29+C35+C36+C37+C38</f>
        <v>1109248</v>
      </c>
      <c r="D28" s="40">
        <f>D29+D35+D36+D37+D38+D34</f>
        <v>1178213</v>
      </c>
      <c r="E28" s="48">
        <f t="shared" si="2"/>
        <v>1.0621727512693284</v>
      </c>
      <c r="F28" s="40">
        <f t="shared" si="3"/>
        <v>68965</v>
      </c>
    </row>
    <row r="29" spans="1:6" s="22" customFormat="1" ht="30" x14ac:dyDescent="0.2">
      <c r="A29" s="36" t="s">
        <v>66</v>
      </c>
      <c r="B29" s="37" t="s">
        <v>49</v>
      </c>
      <c r="C29" s="15">
        <f>C30+C31+C32+C33</f>
        <v>1110974</v>
      </c>
      <c r="D29" s="38">
        <f>D30+D31+D32+D33</f>
        <v>1184689</v>
      </c>
      <c r="E29" s="44">
        <f t="shared" si="2"/>
        <v>1.0663516877982744</v>
      </c>
      <c r="F29" s="15">
        <f t="shared" si="3"/>
        <v>73715</v>
      </c>
    </row>
    <row r="30" spans="1:6" s="22" customFormat="1" ht="30" x14ac:dyDescent="0.2">
      <c r="A30" s="53" t="s">
        <v>62</v>
      </c>
      <c r="B30" s="37" t="s">
        <v>67</v>
      </c>
      <c r="C30" s="15">
        <v>141230</v>
      </c>
      <c r="D30" s="38">
        <v>142430</v>
      </c>
      <c r="E30" s="44">
        <f t="shared" si="2"/>
        <v>1.0084967783048928</v>
      </c>
      <c r="F30" s="15">
        <f t="shared" si="3"/>
        <v>1200</v>
      </c>
    </row>
    <row r="31" spans="1:6" s="22" customFormat="1" ht="30" x14ac:dyDescent="0.2">
      <c r="A31" s="36" t="s">
        <v>63</v>
      </c>
      <c r="B31" s="37" t="s">
        <v>68</v>
      </c>
      <c r="C31" s="15">
        <v>48767</v>
      </c>
      <c r="D31" s="38">
        <v>67082</v>
      </c>
      <c r="E31" s="44" t="s">
        <v>75</v>
      </c>
      <c r="F31" s="15">
        <f t="shared" si="3"/>
        <v>18315</v>
      </c>
    </row>
    <row r="32" spans="1:6" s="22" customFormat="1" ht="30" x14ac:dyDescent="0.2">
      <c r="A32" s="36" t="s">
        <v>64</v>
      </c>
      <c r="B32" s="37" t="s">
        <v>69</v>
      </c>
      <c r="C32" s="15">
        <v>882974</v>
      </c>
      <c r="D32" s="38">
        <v>968933</v>
      </c>
      <c r="E32" s="44">
        <f t="shared" si="2"/>
        <v>1.0973516773993346</v>
      </c>
      <c r="F32" s="15">
        <f t="shared" si="3"/>
        <v>85959</v>
      </c>
    </row>
    <row r="33" spans="1:6" s="22" customFormat="1" x14ac:dyDescent="0.2">
      <c r="A33" s="36" t="s">
        <v>65</v>
      </c>
      <c r="B33" s="37" t="s">
        <v>70</v>
      </c>
      <c r="C33" s="15">
        <v>38003</v>
      </c>
      <c r="D33" s="38">
        <v>6244</v>
      </c>
      <c r="E33" s="44" t="s">
        <v>75</v>
      </c>
      <c r="F33" s="15">
        <f t="shared" si="3"/>
        <v>-31759</v>
      </c>
    </row>
    <row r="34" spans="1:6" s="22" customFormat="1" ht="45" x14ac:dyDescent="0.2">
      <c r="A34" s="36" t="s">
        <v>73</v>
      </c>
      <c r="B34" s="37" t="s">
        <v>74</v>
      </c>
      <c r="C34" s="15">
        <v>0</v>
      </c>
      <c r="D34" s="38">
        <v>0</v>
      </c>
      <c r="E34" s="11" t="s">
        <v>45</v>
      </c>
      <c r="F34" s="52" t="s">
        <v>45</v>
      </c>
    </row>
    <row r="35" spans="1:6" s="22" customFormat="1" ht="45" x14ac:dyDescent="0.2">
      <c r="A35" s="36" t="s">
        <v>54</v>
      </c>
      <c r="B35" s="37" t="s">
        <v>55</v>
      </c>
      <c r="C35" s="15">
        <v>0</v>
      </c>
      <c r="D35" s="15">
        <v>0</v>
      </c>
      <c r="E35" s="11" t="s">
        <v>45</v>
      </c>
      <c r="F35" s="15">
        <f t="shared" si="3"/>
        <v>0</v>
      </c>
    </row>
    <row r="36" spans="1:6" s="22" customFormat="1" ht="30" x14ac:dyDescent="0.2">
      <c r="A36" s="36" t="s">
        <v>50</v>
      </c>
      <c r="B36" s="37" t="s">
        <v>51</v>
      </c>
      <c r="C36" s="15">
        <v>27</v>
      </c>
      <c r="D36" s="15">
        <v>0</v>
      </c>
      <c r="E36" s="44" t="s">
        <v>75</v>
      </c>
      <c r="F36" s="15">
        <f t="shared" si="3"/>
        <v>-27</v>
      </c>
    </row>
    <row r="37" spans="1:6" s="22" customFormat="1" ht="30" x14ac:dyDescent="0.2">
      <c r="A37" s="13" t="s">
        <v>33</v>
      </c>
      <c r="B37" s="14" t="s">
        <v>41</v>
      </c>
      <c r="C37" s="15">
        <v>246</v>
      </c>
      <c r="D37" s="38">
        <v>777</v>
      </c>
      <c r="E37" s="44">
        <f>D37/C37</f>
        <v>3.1585365853658538</v>
      </c>
      <c r="F37" s="15">
        <f t="shared" si="3"/>
        <v>531</v>
      </c>
    </row>
    <row r="38" spans="1:6" s="25" customFormat="1" ht="30" x14ac:dyDescent="0.2">
      <c r="A38" s="13" t="s">
        <v>34</v>
      </c>
      <c r="B38" s="14" t="s">
        <v>42</v>
      </c>
      <c r="C38" s="16">
        <v>-1999</v>
      </c>
      <c r="D38" s="38">
        <v>-7253</v>
      </c>
      <c r="E38" s="44">
        <f>D38/C38</f>
        <v>3.6283141570785391</v>
      </c>
      <c r="F38" s="15">
        <f t="shared" si="3"/>
        <v>-5254</v>
      </c>
    </row>
    <row r="39" spans="1:6" x14ac:dyDescent="0.25">
      <c r="A39" s="23" t="s">
        <v>36</v>
      </c>
      <c r="B39" s="24"/>
      <c r="C39" s="43">
        <f>C28+C3</f>
        <v>1463742</v>
      </c>
      <c r="D39" s="43">
        <f>D28+D3</f>
        <v>1574659</v>
      </c>
      <c r="E39" s="50">
        <f>D39/C39</f>
        <v>1.0757763321678273</v>
      </c>
      <c r="F39" s="43">
        <f t="shared" si="3"/>
        <v>110917</v>
      </c>
    </row>
    <row r="40" spans="1:6" x14ac:dyDescent="0.25">
      <c r="A40" s="45" t="s">
        <v>37</v>
      </c>
      <c r="B40" s="46"/>
      <c r="C40" s="26"/>
      <c r="D40" s="26"/>
      <c r="E40" s="27"/>
      <c r="F40" s="34"/>
    </row>
    <row r="41" spans="1:6" ht="15" hidden="1" customHeight="1" x14ac:dyDescent="0.25">
      <c r="A41" s="28" t="s">
        <v>38</v>
      </c>
      <c r="B41" s="29"/>
      <c r="D41" s="47"/>
    </row>
    <row r="42" spans="1:6" ht="13.9" customHeight="1" x14ac:dyDescent="0.25">
      <c r="A42" s="57" t="s">
        <v>39</v>
      </c>
      <c r="B42" s="57"/>
    </row>
    <row r="43" spans="1:6" ht="13.9" hidden="1" customHeight="1" x14ac:dyDescent="0.25">
      <c r="A43" s="57" t="s">
        <v>40</v>
      </c>
      <c r="B43" s="57"/>
    </row>
    <row r="44" spans="1:6" x14ac:dyDescent="0.25">
      <c r="A44" s="28"/>
      <c r="B44" s="29"/>
    </row>
    <row r="45" spans="1:6" x14ac:dyDescent="0.25">
      <c r="A45" s="28"/>
      <c r="B45" s="29"/>
    </row>
    <row r="46" spans="1:6" x14ac:dyDescent="0.25">
      <c r="A46" s="28"/>
      <c r="B46" s="29"/>
    </row>
    <row r="47" spans="1:6" x14ac:dyDescent="0.25">
      <c r="A47" s="28"/>
      <c r="B47" s="29"/>
    </row>
    <row r="48" spans="1:6" x14ac:dyDescent="0.25">
      <c r="A48" s="28"/>
      <c r="B48" s="29"/>
    </row>
    <row r="49" spans="1:2" x14ac:dyDescent="0.25">
      <c r="A49" s="28"/>
      <c r="B49" s="29"/>
    </row>
    <row r="50" spans="1:2" x14ac:dyDescent="0.25">
      <c r="A50" s="28"/>
      <c r="B50" s="29"/>
    </row>
    <row r="51" spans="1:2" x14ac:dyDescent="0.25">
      <c r="A51" s="28"/>
      <c r="B51" s="29"/>
    </row>
    <row r="52" spans="1:2" x14ac:dyDescent="0.25">
      <c r="A52" s="28"/>
      <c r="B52" s="29"/>
    </row>
    <row r="53" spans="1:2" x14ac:dyDescent="0.25">
      <c r="A53" s="28"/>
      <c r="B53" s="29"/>
    </row>
    <row r="54" spans="1:2" x14ac:dyDescent="0.25">
      <c r="A54" s="28"/>
      <c r="B54" s="29"/>
    </row>
    <row r="55" spans="1:2" x14ac:dyDescent="0.25">
      <c r="A55" s="28"/>
      <c r="B55" s="29"/>
    </row>
    <row r="56" spans="1:2" x14ac:dyDescent="0.25">
      <c r="A56" s="28"/>
      <c r="B56" s="29"/>
    </row>
    <row r="57" spans="1:2" x14ac:dyDescent="0.25">
      <c r="A57" s="28"/>
      <c r="B57" s="29"/>
    </row>
    <row r="58" spans="1:2" x14ac:dyDescent="0.25">
      <c r="A58" s="28"/>
      <c r="B58" s="29"/>
    </row>
    <row r="59" spans="1:2" x14ac:dyDescent="0.25">
      <c r="A59" s="28"/>
      <c r="B59" s="29"/>
    </row>
    <row r="60" spans="1:2" x14ac:dyDescent="0.25">
      <c r="A60" s="28"/>
      <c r="B60" s="29"/>
    </row>
    <row r="61" spans="1:2" x14ac:dyDescent="0.25">
      <c r="A61" s="28"/>
      <c r="B61" s="29"/>
    </row>
    <row r="62" spans="1:2" x14ac:dyDescent="0.25">
      <c r="A62" s="28"/>
      <c r="B62" s="29"/>
    </row>
    <row r="63" spans="1:2" x14ac:dyDescent="0.25">
      <c r="A63" s="28"/>
      <c r="B63" s="29"/>
    </row>
    <row r="64" spans="1:2" x14ac:dyDescent="0.25">
      <c r="A64" s="28"/>
      <c r="B64" s="29"/>
    </row>
    <row r="65" spans="1:2" x14ac:dyDescent="0.25">
      <c r="A65" s="28"/>
      <c r="B65" s="29"/>
    </row>
    <row r="66" spans="1:2" x14ac:dyDescent="0.25">
      <c r="A66" s="28"/>
      <c r="B66" s="29"/>
    </row>
    <row r="67" spans="1:2" x14ac:dyDescent="0.25">
      <c r="A67" s="28"/>
      <c r="B67" s="29"/>
    </row>
    <row r="68" spans="1:2" x14ac:dyDescent="0.25">
      <c r="A68" s="28"/>
      <c r="B68" s="29"/>
    </row>
    <row r="69" spans="1:2" x14ac:dyDescent="0.25">
      <c r="A69" s="28"/>
      <c r="B69" s="29"/>
    </row>
    <row r="70" spans="1:2" x14ac:dyDescent="0.25">
      <c r="A70" s="28"/>
      <c r="B70" s="29"/>
    </row>
    <row r="71" spans="1:2" x14ac:dyDescent="0.25">
      <c r="A71" s="28"/>
      <c r="B71" s="29"/>
    </row>
    <row r="72" spans="1:2" x14ac:dyDescent="0.25">
      <c r="A72" s="28"/>
      <c r="B72" s="29"/>
    </row>
    <row r="73" spans="1:2" x14ac:dyDescent="0.25">
      <c r="A73" s="28"/>
      <c r="B73" s="29"/>
    </row>
    <row r="74" spans="1:2" x14ac:dyDescent="0.25">
      <c r="A74" s="28"/>
      <c r="B74" s="29"/>
    </row>
    <row r="75" spans="1:2" x14ac:dyDescent="0.25">
      <c r="A75" s="28"/>
      <c r="B75" s="29"/>
    </row>
    <row r="76" spans="1:2" x14ac:dyDescent="0.25">
      <c r="A76" s="28"/>
      <c r="B76" s="29"/>
    </row>
    <row r="77" spans="1:2" x14ac:dyDescent="0.25">
      <c r="A77" s="28"/>
      <c r="B77" s="29"/>
    </row>
    <row r="78" spans="1:2" x14ac:dyDescent="0.25">
      <c r="A78" s="28"/>
      <c r="B78" s="29"/>
    </row>
    <row r="79" spans="1:2" x14ac:dyDescent="0.25">
      <c r="A79" s="28"/>
      <c r="B79" s="29"/>
    </row>
  </sheetData>
  <mergeCells count="3">
    <mergeCell ref="A1:F1"/>
    <mergeCell ref="A42:B42"/>
    <mergeCell ref="A43:B43"/>
  </mergeCells>
  <phoneticPr fontId="11" type="noConversion"/>
  <pageMargins left="0.59055118110236227" right="0" top="0" bottom="0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UFE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Solovieva</cp:lastModifiedBy>
  <cp:lastPrinted>2021-07-05T06:02:05Z</cp:lastPrinted>
  <dcterms:created xsi:type="dcterms:W3CDTF">2010-05-24T06:19:08Z</dcterms:created>
  <dcterms:modified xsi:type="dcterms:W3CDTF">2022-03-04T05:50:35Z</dcterms:modified>
</cp:coreProperties>
</file>