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декабрь\"/>
    </mc:Choice>
  </mc:AlternateContent>
  <bookViews>
    <workbookView xWindow="0" yWindow="0" windowWidth="23040" windowHeight="9405"/>
  </bookViews>
  <sheets>
    <sheet name="с областными" sheetId="13" r:id="rId1"/>
  </sheets>
  <definedNames>
    <definedName name="_xlnm.Print_Area" localSheetId="0">'с областными'!$A$1:$E$430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0" i="13" l="1"/>
  <c r="D430" i="13"/>
  <c r="E173" i="13"/>
  <c r="D173" i="13"/>
  <c r="D21" i="13" l="1"/>
  <c r="D311" i="13" l="1"/>
  <c r="D317" i="13"/>
  <c r="D291" i="13"/>
  <c r="D270" i="13" l="1"/>
  <c r="D267" i="13" s="1"/>
  <c r="E76" i="13" l="1"/>
  <c r="D76" i="13"/>
  <c r="E77" i="13"/>
  <c r="D77" i="13"/>
  <c r="E124" i="13"/>
  <c r="D124" i="13"/>
  <c r="E290" i="13" l="1"/>
  <c r="E291" i="13"/>
  <c r="D290" i="13"/>
  <c r="E408" i="13" l="1"/>
  <c r="E377" i="13" s="1"/>
  <c r="E270" i="13"/>
  <c r="E267" i="13" s="1"/>
  <c r="E266" i="13" s="1"/>
  <c r="D266" i="13" l="1"/>
  <c r="D408" i="13"/>
  <c r="D409" i="13"/>
  <c r="D225" i="13"/>
  <c r="D214" i="13" s="1"/>
  <c r="D202" i="13" s="1"/>
  <c r="D294" i="13" l="1"/>
  <c r="D296" i="13"/>
  <c r="D414" i="13" l="1"/>
  <c r="D377" i="13" s="1"/>
  <c r="D415" i="13"/>
</calcChain>
</file>

<file path=xl/comments1.xml><?xml version="1.0" encoding="utf-8"?>
<comments xmlns="http://schemas.openxmlformats.org/spreadsheetml/2006/main">
  <authors>
    <author>user</author>
  </authors>
  <commentList>
    <comment ref="A2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1191,5 фед льготники в садах</t>
        </r>
      </text>
    </comment>
  </commentList>
</comments>
</file>

<file path=xl/sharedStrings.xml><?xml version="1.0" encoding="utf-8"?>
<sst xmlns="http://schemas.openxmlformats.org/spreadsheetml/2006/main" count="661" uniqueCount="462">
  <si>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</si>
  <si>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</si>
  <si>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</si>
  <si>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</si>
  <si>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</si>
  <si>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</si>
  <si>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</si>
  <si>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</si>
  <si>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</si>
  <si>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</si>
  <si>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</si>
  <si>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</si>
  <si>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</si>
  <si>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</si>
  <si>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</si>
  <si>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</si>
  <si>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</si>
  <si>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</si>
  <si>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</si>
  <si>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</si>
  <si>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</si>
  <si>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</si>
  <si>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</si>
  <si>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</si>
  <si>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</si>
  <si>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</si>
  <si>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</si>
  <si>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</si>
  <si>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</si>
  <si>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</si>
  <si>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</si>
  <si>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</si>
  <si>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</si>
  <si>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</si>
  <si>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</si>
  <si>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</si>
  <si>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</si>
  <si>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</si>
  <si>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</si>
  <si>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</si>
  <si>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</si>
  <si>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</si>
  <si>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</si>
  <si>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</si>
  <si>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</si>
  <si>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</si>
  <si>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</si>
  <si>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</si>
  <si>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</si>
  <si>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</si>
  <si>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</si>
  <si>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</si>
  <si>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</si>
  <si>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</si>
  <si>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</si>
  <si>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</si>
  <si>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</si>
  <si>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</si>
  <si>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</si>
  <si>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</si>
  <si>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</si>
  <si>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</si>
  <si>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</si>
  <si>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</si>
  <si>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</si>
  <si>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</si>
  <si>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</si>
  <si>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</si>
  <si>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</si>
  <si>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</si>
  <si>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</si>
  <si>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</si>
  <si>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</si>
  <si>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</si>
  <si>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</si>
  <si>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</si>
  <si>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</si>
  <si>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</si>
  <si>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</si>
  <si>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</si>
  <si>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</si>
  <si>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</si>
  <si>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</si>
  <si>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</si>
  <si>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</si>
  <si>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</si>
  <si>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</si>
  <si>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</si>
  <si>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</si>
  <si>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</si>
  <si>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</si>
  <si>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</si>
  <si>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</si>
  <si>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</si>
  <si>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</si>
  <si>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</si>
  <si>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</si>
  <si>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</si>
  <si>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</si>
  <si>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</si>
  <si>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</si>
  <si>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</si>
  <si>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</si>
  <si>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</si>
  <si>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</si>
  <si>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</si>
  <si>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</si>
  <si>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</si>
  <si>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</si>
  <si>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</si>
  <si>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</si>
  <si>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</si>
  <si>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</si>
  <si>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</si>
  <si>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</si>
  <si>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</si>
  <si>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</si>
  <si>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</si>
  <si>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</si>
  <si>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</si>
  <si>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</si>
  <si>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</si>
  <si>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</si>
  <si>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</si>
  <si>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</si>
  <si>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</si>
  <si>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</si>
  <si>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</si>
  <si>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</si>
  <si>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</si>
  <si>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</si>
  <si>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</si>
  <si>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</si>
  <si>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</si>
  <si>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</si>
  <si>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</si>
  <si>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</si>
  <si>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</si>
  <si>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Муниципальная поддержка молодых семей</t>
  </si>
  <si>
    <t>03.2.01.L0200</t>
  </si>
  <si>
    <t>03.4.00.00000</t>
  </si>
  <si>
    <t>Муниципальная поддержка граждан в сфере ипотечного жилищного кредитования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</si>
  <si>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</si>
  <si>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</si>
  <si>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</si>
  <si>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</si>
  <si>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</si>
  <si>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</si>
  <si>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</si>
  <si>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</si>
  <si>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</si>
  <si>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</si>
  <si>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</si>
  <si>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</si>
  <si>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</si>
  <si>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</si>
  <si>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</si>
  <si>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</si>
  <si>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</si>
  <si>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</si>
  <si>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</si>
  <si>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</si>
  <si>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</si>
  <si>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</si>
  <si>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</si>
  <si>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</si>
  <si>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</si>
  <si>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</si>
  <si>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</si>
  <si>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</si>
  <si>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</si>
  <si>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</si>
  <si>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</si>
  <si>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</si>
  <si>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</si>
  <si>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</si>
  <si>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</si>
  <si>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</si>
  <si>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</si>
  <si>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</si>
  <si>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</si>
  <si>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</si>
  <si>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</si>
  <si>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</si>
  <si>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</si>
  <si>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</si>
  <si>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</si>
  <si>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</si>
  <si>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</si>
  <si>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</si>
  <si>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</si>
  <si>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</si>
  <si>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</si>
  <si>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</si>
  <si>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</si>
  <si>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</si>
  <si>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</si>
  <si>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</si>
  <si>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</si>
  <si>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</si>
  <si>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</si>
  <si>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</si>
  <si>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</si>
  <si>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</si>
  <si>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</si>
  <si>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</si>
  <si>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</si>
  <si>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</si>
  <si>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</si>
  <si>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</si>
  <si>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</si>
  <si>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газоснабжения</t>
  </si>
  <si>
    <t>06.1.02.00000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</si>
  <si>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</si>
  <si>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</si>
  <si>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</si>
  <si>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</si>
  <si>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</si>
  <si>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</si>
  <si>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</si>
  <si>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</si>
  <si>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</si>
  <si>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</si>
  <si>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</si>
  <si>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</si>
  <si>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</si>
  <si>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</si>
  <si>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</si>
  <si>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</si>
  <si>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</si>
  <si>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</si>
  <si>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</si>
  <si>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</si>
  <si>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</si>
  <si>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</si>
  <si>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</si>
  <si>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</si>
  <si>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</si>
  <si>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</si>
  <si>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</si>
  <si>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</si>
  <si>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</si>
  <si>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</si>
  <si>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</si>
  <si>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</si>
  <si>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</si>
  <si>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</si>
  <si>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</si>
  <si>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</si>
  <si>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</si>
  <si>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</si>
  <si>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</si>
  <si>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</si>
  <si>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</si>
  <si>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</si>
  <si>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</si>
  <si>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</si>
  <si>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</si>
  <si>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</si>
  <si>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</si>
  <si>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</si>
  <si>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</si>
  <si>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</si>
  <si>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</si>
  <si>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</si>
  <si>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</si>
  <si>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</si>
  <si>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</si>
  <si>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</si>
  <si>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</si>
  <si>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</si>
  <si>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</si>
  <si>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</si>
  <si>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</si>
  <si>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</si>
  <si>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</si>
  <si>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</si>
  <si>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</si>
  <si>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</si>
  <si>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</si>
  <si>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</si>
  <si>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</si>
  <si>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</si>
  <si>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</si>
  <si>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</si>
  <si>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</si>
  <si>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</si>
  <si>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</si>
  <si>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</si>
  <si>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</si>
  <si>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</si>
  <si>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</si>
  <si>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</si>
  <si>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</si>
  <si>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</si>
  <si>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</si>
  <si>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</si>
  <si>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</si>
  <si>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</si>
  <si>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</si>
  <si>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</si>
  <si>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</si>
  <si>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</si>
  <si>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</si>
  <si>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</si>
  <si>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</si>
  <si>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</si>
  <si>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</si>
  <si>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</si>
  <si>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</si>
  <si>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</si>
  <si>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</si>
  <si>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</si>
  <si>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</si>
  <si>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</si>
  <si>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</si>
  <si>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</si>
  <si>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</si>
  <si>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</si>
  <si>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</si>
  <si>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</si>
  <si>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</si>
  <si>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</si>
  <si>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</si>
  <si>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</si>
  <si>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</si>
  <si>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</si>
  <si>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</si>
  <si>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</si>
  <si>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</si>
  <si>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</si>
  <si>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</si>
  <si>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</si>
  <si>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</si>
  <si>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</si>
  <si>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</si>
  <si>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</si>
  <si>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</si>
  <si>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</si>
  <si>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</si>
  <si>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</si>
  <si>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</si>
  <si>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</si>
  <si>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</si>
  <si>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</si>
  <si>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</si>
  <si>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</si>
  <si>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</si>
  <si>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</si>
  <si>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</si>
  <si>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</si>
  <si>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</si>
  <si>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</si>
  <si>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</si>
  <si>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</si>
  <si>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</si>
  <si>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</si>
  <si>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</si>
  <si>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</si>
  <si>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</si>
  <si>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</si>
  <si>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</si>
  <si>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</si>
  <si>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</si>
  <si>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</si>
  <si>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</si>
  <si>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</si>
  <si>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</si>
  <si>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</si>
  <si>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</si>
  <si>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</si>
  <si>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</si>
  <si>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</si>
  <si>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</si>
  <si>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Создание условий для обеспесчения предприятий АПК высококвалифицированными специалистами, кадрами массовых профессий</t>
  </si>
  <si>
    <t>Стимулирование роста производства основных видов сельскохозяйственной продукции</t>
  </si>
  <si>
    <t>08.1.01.00000</t>
  </si>
  <si>
    <t>08.1.01.84800</t>
  </si>
  <si>
    <t>Мероприятия по поддержке сельского хозяйства</t>
  </si>
  <si>
    <t>08.1.02.00000</t>
  </si>
  <si>
    <t>08.1.02.84800</t>
  </si>
  <si>
    <t>2020 год</t>
  </si>
  <si>
    <t>Условно утвержденные расходы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</si>
  <si>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</si>
  <si>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</si>
  <si>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</si>
  <si>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</si>
  <si>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</si>
  <si>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</si>
  <si>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</si>
  <si>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</si>
  <si>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</si>
  <si>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</si>
  <si>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Субсидия на реализацию мероприятий по обеспечению безопасности граждан на водных объектах</t>
  </si>
  <si>
    <t>10.2.02.71450</t>
  </si>
  <si>
    <t>Субсидия на реализацию мероприятий по строительству объектов газификации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</si>
  <si>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</si>
  <si>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</si>
  <si>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</si>
  <si>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</si>
  <si>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08.0.00.0000</t>
  </si>
  <si>
    <t>2021 год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</si>
  <si>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</si>
  <si>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</si>
  <si>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</si>
  <si>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</si>
  <si>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</si>
  <si>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</si>
  <si>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</si>
  <si>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</si>
  <si>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</si>
  <si>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</si>
  <si>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</si>
  <si>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</si>
  <si>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</si>
  <si>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</si>
  <si>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</si>
  <si>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</si>
  <si>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</si>
  <si>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"Развитие физической культуры и спорта в городском округе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</si>
  <si>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</si>
  <si>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</si>
  <si>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</si>
  <si>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</si>
  <si>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</si>
  <si>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"Формирование современной среды на территории городского округа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</si>
  <si>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</si>
  <si>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</si>
  <si>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</si>
  <si>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</si>
  <si>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</si>
  <si>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</si>
  <si>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</si>
  <si>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</si>
  <si>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</si>
  <si>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</si>
  <si>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</si>
  <si>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2020 и 2021 годов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</si>
  <si>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</si>
  <si>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</si>
  <si>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Софинансирование местного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</si>
  <si>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01.1.Е2.50970</t>
  </si>
  <si>
    <t>03.1.Р1.50840</t>
  </si>
  <si>
    <t>03.1.Р1.55730</t>
  </si>
  <si>
    <t>13.1.F2.55550</t>
  </si>
  <si>
    <t>13.2.02.00000</t>
  </si>
  <si>
    <t>13.2..F2.55550</t>
  </si>
  <si>
    <t xml:space="preserve">от              2019 № </t>
  </si>
  <si>
    <t>14.5.G1.52420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</si>
  <si>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</si>
  <si>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ГЦП "Энергосбережение на территории городского округа город Переславль-Залесский" на 2019-2021 годы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</si>
  <si>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</si>
  <si>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</si>
  <si>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06.1.02.75260</t>
  </si>
  <si>
    <t>06.1.02.84900</t>
  </si>
  <si>
    <t>14.6.02.75260</t>
  </si>
  <si>
    <t>07.1.04.00000</t>
  </si>
  <si>
    <t>07.1.04.85100</t>
  </si>
  <si>
    <t>Повышение качества транспортного обслуживания населения</t>
  </si>
  <si>
    <t>01.1.01.82310</t>
  </si>
  <si>
    <t>Обеспечение персонифицированного финансирования дополнительного образования детей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</si>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</sst>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  <numFmt numFmtId="166" formatCode="_-* #,##0.00000000_р_._-;\-* #,##0.0000000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 applyBorder="1"/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/>
    </xf>
    <xf numFmtId="164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0" fontId="23" fillId="2" borderId="9" xfId="0" applyFont="1" applyFill="1" applyBorder="1" applyAlignment="1">
      <alignment horizontal="left" wrapText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0" fontId="10" fillId="2" borderId="1" xfId="0" applyFont="1" applyFill="1" applyBorder="1"/>
    <xf numFmtId="0" fontId="9" fillId="2" borderId="1" xfId="0" applyFont="1" applyFill="1" applyBorder="1"/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4" fillId="2" borderId="1" xfId="1" applyNumberFormat="1" applyFont="1" applyFill="1" applyBorder="1" applyAlignment="1" applyProtection="1">
      <alignment wrapText="1"/>
      <protection hidden="1"/>
    </xf>
    <xf numFmtId="0" fontId="13" fillId="2" borderId="1" xfId="0" applyFont="1" applyFill="1" applyBorder="1" applyAlignment="1">
      <alignment wrapText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2" borderId="1" xfId="0" applyFont="1" applyFill="1" applyBorder="1" applyAlignment="1">
      <alignment vertical="center" wrapText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0" fontId="13" fillId="2" borderId="1" xfId="0" applyFont="1" applyFill="1" applyBorder="1"/>
    <xf numFmtId="164" fontId="16" fillId="2" borderId="1" xfId="0" applyNumberFormat="1" applyFont="1" applyFill="1" applyBorder="1"/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>
      <alignment horizontal="center"/>
    </xf>
    <xf numFmtId="165" fontId="14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0" fontId="9" fillId="2" borderId="0" xfId="0" applyFont="1" applyFill="1" applyAlignment="1">
      <alignment wrapText="1"/>
    </xf>
    <xf numFmtId="165" fontId="19" fillId="2" borderId="1" xfId="1" applyNumberFormat="1" applyFont="1" applyFill="1" applyBorder="1" applyAlignment="1" applyProtection="1">
      <alignment wrapText="1"/>
      <protection hidden="1"/>
    </xf>
    <xf numFmtId="165" fontId="18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9" fontId="5" fillId="2" borderId="2" xfId="1" applyNumberFormat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wrapText="1"/>
    </xf>
    <xf numFmtId="165" fontId="11" fillId="2" borderId="1" xfId="1" applyNumberFormat="1" applyFont="1" applyFill="1" applyBorder="1" applyAlignment="1" applyProtection="1">
      <alignment wrapText="1"/>
      <protection hidden="1"/>
    </xf>
    <xf numFmtId="0" fontId="10" fillId="2" borderId="10" xfId="0" applyFont="1" applyFill="1" applyBorder="1" applyAlignment="1">
      <alignment horizontal="left" vertical="center" wrapText="1"/>
    </xf>
    <xf numFmtId="0" fontId="19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2" borderId="1" xfId="1" applyFont="1" applyFill="1" applyBorder="1" applyAlignment="1">
      <alignment wrapText="1"/>
    </xf>
    <xf numFmtId="165" fontId="19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0" xfId="0" applyFont="1" applyFill="1" applyBorder="1" applyAlignment="1">
      <alignment horizontal="right" wrapText="1"/>
    </xf>
    <xf numFmtId="165" fontId="6" fillId="2" borderId="1" xfId="1" applyNumberFormat="1" applyFont="1" applyFill="1" applyBorder="1" applyAlignment="1" applyProtection="1">
      <alignment wrapText="1"/>
      <protection hidden="1"/>
    </xf>
    <xf numFmtId="0" fontId="6" fillId="2" borderId="1" xfId="0" applyFont="1" applyFill="1" applyBorder="1" applyAlignment="1">
      <alignment horizontal="left" wrapText="1"/>
    </xf>
    <xf numFmtId="0" fontId="5" fillId="2" borderId="4" xfId="1" applyFont="1" applyFill="1" applyBorder="1" applyAlignment="1">
      <alignment horizontal="center"/>
    </xf>
    <xf numFmtId="14" fontId="10" fillId="2" borderId="1" xfId="0" applyNumberFormat="1" applyFont="1" applyFill="1" applyBorder="1" applyAlignment="1">
      <alignment horizontal="center"/>
    </xf>
    <xf numFmtId="0" fontId="14" fillId="2" borderId="0" xfId="1" applyFont="1" applyFill="1"/>
    <xf numFmtId="164" fontId="6" fillId="2" borderId="1" xfId="1" applyNumberFormat="1" applyFont="1" applyFill="1" applyBorder="1" applyAlignment="1">
      <alignment horizontal="center" vertical="center"/>
    </xf>
    <xf numFmtId="164" fontId="3" fillId="2" borderId="0" xfId="1" applyNumberFormat="1" applyFont="1" applyFill="1" applyBorder="1"/>
    <xf numFmtId="166" fontId="3" fillId="2" borderId="0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4" fillId="2" borderId="1" xfId="0" applyNumberFormat="1" applyFont="1" applyFill="1" applyBorder="1" applyAlignment="1">
      <alignment horizontal="center" vertical="center"/>
    </xf>
    <xf numFmtId="0" fontId="6" fillId="2" borderId="1" xfId="1" applyFont="1" applyFill="1" applyBorder="1"/>
    <xf numFmtId="0" fontId="15" fillId="2" borderId="8" xfId="0" applyFont="1" applyFill="1" applyBorder="1" applyAlignment="1">
      <alignment wrapText="1"/>
    </xf>
    <xf numFmtId="164" fontId="3" fillId="2" borderId="0" xfId="1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8" xfId="1" applyNumberFormat="1" applyFont="1" applyFill="1" applyBorder="1"/>
    <xf numFmtId="0" fontId="15" fillId="2" borderId="1" xfId="0" applyFont="1" applyFill="1" applyBorder="1" applyAlignment="1">
      <alignment wrapText="1"/>
    </xf>
    <xf numFmtId="0" fontId="29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165" fontId="11" fillId="2" borderId="1" xfId="1" applyNumberFormat="1" applyFont="1" applyFill="1" applyBorder="1" applyAlignment="1" applyProtection="1">
      <alignment horizontal="left" wrapText="1"/>
      <protection hidden="1"/>
    </xf>
    <xf numFmtId="0" fontId="10" fillId="2" borderId="11" xfId="0" applyFont="1" applyFill="1" applyBorder="1" applyAlignment="1">
      <alignment horizontal="left" vertical="center" wrapText="1"/>
    </xf>
    <xf numFmtId="0" fontId="5" fillId="2" borderId="1" xfId="1" applyFont="1" applyFill="1" applyBorder="1"/>
    <xf numFmtId="165" fontId="28" fillId="2" borderId="1" xfId="1" applyNumberFormat="1" applyFont="1" applyFill="1" applyBorder="1" applyAlignment="1" applyProtection="1">
      <alignment horizontal="left" wrapText="1"/>
      <protection hidden="1"/>
    </xf>
    <xf numFmtId="0" fontId="6" fillId="2" borderId="1" xfId="1" applyNumberFormat="1" applyFont="1" applyFill="1" applyBorder="1" applyAlignment="1" applyProtection="1">
      <alignment horizontal="center"/>
      <protection hidden="1"/>
    </xf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43" fontId="3" fillId="2" borderId="0" xfId="1" applyNumberFormat="1" applyFont="1" applyFill="1"/>
    <xf numFmtId="164" fontId="3" fillId="0" borderId="1" xfId="1" applyNumberFormat="1" applyFont="1" applyFill="1" applyBorder="1"/>
    <xf numFmtId="0" fontId="9" fillId="0" borderId="1" xfId="0" applyFont="1" applyFill="1" applyBorder="1" applyAlignment="1">
      <alignment horizontal="center"/>
    </xf>
    <xf numFmtId="165" fontId="5" fillId="0" borderId="4" xfId="1" applyNumberFormat="1" applyFont="1" applyFill="1" applyBorder="1" applyAlignment="1" applyProtection="1">
      <alignment horizontal="center"/>
      <protection hidden="1"/>
    </xf>
    <xf numFmtId="49" fontId="8" fillId="0" borderId="1" xfId="1" applyNumberFormat="1" applyFont="1" applyFill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165" fontId="5" fillId="0" borderId="5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/>
    <xf numFmtId="49" fontId="5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5" fontId="8" fillId="0" borderId="4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center"/>
    </xf>
    <xf numFmtId="0" fontId="3" fillId="0" borderId="1" xfId="1" applyFont="1" applyFill="1" applyBorder="1"/>
    <xf numFmtId="0" fontId="5" fillId="0" borderId="0" xfId="1" applyFont="1" applyFill="1" applyAlignment="1">
      <alignment horizontal="center"/>
    </xf>
    <xf numFmtId="164" fontId="3" fillId="0" borderId="5" xfId="1" applyNumberFormat="1" applyFont="1" applyFill="1" applyBorder="1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165" fontId="8" fillId="0" borderId="5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49" fontId="22" fillId="0" borderId="1" xfId="1" applyNumberFormat="1" applyFont="1" applyFill="1" applyBorder="1" applyAlignment="1">
      <alignment horizontal="center"/>
    </xf>
    <xf numFmtId="164" fontId="22" fillId="0" borderId="1" xfId="1" applyNumberFormat="1" applyFont="1" applyFill="1" applyBorder="1"/>
    <xf numFmtId="0" fontId="10" fillId="0" borderId="2" xfId="0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vertical="center"/>
    </xf>
    <xf numFmtId="49" fontId="19" fillId="0" borderId="1" xfId="1" applyNumberFormat="1" applyFont="1" applyFill="1" applyBorder="1" applyAlignment="1">
      <alignment horizontal="center" vertical="center"/>
    </xf>
    <xf numFmtId="165" fontId="7" fillId="0" borderId="5" xfId="1" applyNumberFormat="1" applyFont="1" applyFill="1" applyBorder="1" applyAlignment="1" applyProtection="1">
      <alignment horizontal="center" vertic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center"/>
    </xf>
    <xf numFmtId="164" fontId="21" fillId="0" borderId="1" xfId="1" applyNumberFormat="1" applyFont="1" applyFill="1" applyBorder="1"/>
    <xf numFmtId="49" fontId="19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19" fillId="0" borderId="1" xfId="1" applyFont="1" applyFill="1" applyBorder="1" applyAlignment="1">
      <alignment horizontal="center"/>
    </xf>
    <xf numFmtId="0" fontId="28" fillId="0" borderId="1" xfId="1" applyFont="1" applyFill="1" applyBorder="1" applyAlignment="1">
      <alignment horizontal="center"/>
    </xf>
    <xf numFmtId="0" fontId="28" fillId="0" borderId="5" xfId="1" applyFont="1" applyFill="1" applyBorder="1" applyAlignment="1">
      <alignment horizontal="center"/>
    </xf>
    <xf numFmtId="164" fontId="28" fillId="0" borderId="1" xfId="1" applyNumberFormat="1" applyFont="1" applyFill="1" applyBorder="1"/>
    <xf numFmtId="0" fontId="5" fillId="0" borderId="5" xfId="1" applyNumberFormat="1" applyFont="1" applyFill="1" applyBorder="1" applyAlignment="1" applyProtection="1">
      <alignment horizontal="center"/>
      <protection hidden="1"/>
    </xf>
    <xf numFmtId="0" fontId="4" fillId="2" borderId="0" xfId="1" applyFont="1" applyFill="1" applyAlignment="1">
      <alignment horizontal="center" wrapText="1"/>
    </xf>
    <xf numFmtId="0" fontId="27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30"/>
  <sheetViews>
    <sheetView tabSelected="1" topLeftCell="A416" zoomScaleNormal="100" zoomScaleSheetLayoutView="100" workbookViewId="0">
      <selection activeCell="P424" sqref="P424"/>
    </sheetView>
  </sheetViews>
  <sheetFormatPr defaultRowHeight="12.75" x14ac:dyDescent="0.2"/>
  <cols>
    <col min="1" max="1" width="72.5703125" style="83" customWidth="1"/>
    <col min="2" max="2" width="16.140625" style="6" customWidth="1"/>
    <col min="3" max="3" width="8.140625" style="7" customWidth="1"/>
    <col min="4" max="4" width="18" style="85" customWidth="1"/>
    <col min="5" max="5" width="17.28515625" style="85" customWidth="1"/>
    <col min="6" max="6" width="22.7109375" style="3" customWidth="1"/>
    <col min="7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5" ht="15.75" x14ac:dyDescent="0.25">
      <c r="A1" s="1"/>
      <c r="C1" s="149" t="s">
        <v>461</v>
      </c>
      <c r="D1" s="149"/>
      <c r="E1" s="149"/>
    </row>
    <row r="2" spans="1:5" ht="15.75" customHeight="1" x14ac:dyDescent="0.25">
      <c r="A2" s="4"/>
      <c r="C2" s="149" t="s">
        <v>352</v>
      </c>
      <c r="D2" s="149"/>
      <c r="E2" s="149"/>
    </row>
    <row r="3" spans="1:5" ht="15.75" x14ac:dyDescent="0.25">
      <c r="A3" s="1"/>
      <c r="C3" s="149" t="s">
        <v>353</v>
      </c>
      <c r="D3" s="149"/>
      <c r="E3" s="149"/>
    </row>
    <row r="4" spans="1:5" ht="15.75" x14ac:dyDescent="0.25">
      <c r="A4" s="1"/>
      <c r="C4" s="149" t="s">
        <v>447</v>
      </c>
      <c r="D4" s="149"/>
      <c r="E4" s="149"/>
    </row>
    <row r="5" spans="1:5" ht="53.25" customHeight="1" x14ac:dyDescent="0.25">
      <c r="A5" s="148" t="s">
        <v>437</v>
      </c>
      <c r="B5" s="148"/>
      <c r="C5" s="148"/>
      <c r="D5" s="148"/>
      <c r="E5" s="148"/>
    </row>
    <row r="6" spans="1:5" x14ac:dyDescent="0.2">
      <c r="A6" s="5"/>
      <c r="D6" s="86"/>
      <c r="E6" s="8" t="s">
        <v>0</v>
      </c>
    </row>
    <row r="7" spans="1:5" ht="30" customHeight="1" x14ac:dyDescent="0.2">
      <c r="A7" s="9" t="s">
        <v>1</v>
      </c>
      <c r="B7" s="10" t="s">
        <v>2</v>
      </c>
      <c r="C7" s="11" t="s">
        <v>3</v>
      </c>
      <c r="D7" s="84" t="s">
        <v>381</v>
      </c>
      <c r="E7" s="84" t="s">
        <v>401</v>
      </c>
    </row>
    <row r="8" spans="1:5" ht="11.25" customHeight="1" x14ac:dyDescent="0.2">
      <c r="A8" s="9"/>
      <c r="B8" s="10"/>
      <c r="C8" s="11"/>
      <c r="D8" s="18"/>
      <c r="E8" s="18"/>
    </row>
    <row r="9" spans="1:5" ht="25.5" x14ac:dyDescent="0.2">
      <c r="A9" s="13" t="s">
        <v>426</v>
      </c>
      <c r="B9" s="14" t="s">
        <v>4</v>
      </c>
      <c r="C9" s="15"/>
      <c r="D9" s="12">
        <v>926064730.38984001</v>
      </c>
      <c r="E9" s="12">
        <v>929212831.46680009</v>
      </c>
    </row>
    <row r="10" spans="1:5" ht="25.5" x14ac:dyDescent="0.2">
      <c r="A10" s="13" t="s">
        <v>402</v>
      </c>
      <c r="B10" s="14" t="s">
        <v>5</v>
      </c>
      <c r="C10" s="15"/>
      <c r="D10" s="12">
        <v>919559205.44852996</v>
      </c>
      <c r="E10" s="12">
        <v>923021480.29675007</v>
      </c>
    </row>
    <row r="11" spans="1:5" ht="24" x14ac:dyDescent="0.2">
      <c r="A11" s="16" t="s">
        <v>6</v>
      </c>
      <c r="B11" s="17" t="s">
        <v>7</v>
      </c>
      <c r="C11" s="15"/>
      <c r="D11" s="18"/>
      <c r="E11" s="18"/>
    </row>
    <row r="12" spans="1:5" ht="24" x14ac:dyDescent="0.2">
      <c r="A12" s="19" t="s">
        <v>8</v>
      </c>
      <c r="B12" s="20" t="s">
        <v>9</v>
      </c>
      <c r="C12" s="21"/>
      <c r="D12" s="18"/>
      <c r="E12" s="18"/>
    </row>
    <row r="13" spans="1:5" ht="36" x14ac:dyDescent="0.2">
      <c r="A13" s="22" t="s">
        <v>10</v>
      </c>
      <c r="B13" s="23"/>
      <c r="C13" s="21">
        <v>600</v>
      </c>
      <c r="D13" s="18">
        <v>108483208.41271001</v>
      </c>
      <c r="E13" s="18">
        <v>119114713.97705001</v>
      </c>
    </row>
    <row r="14" spans="1:5" ht="24" x14ac:dyDescent="0.2">
      <c r="A14" s="24" t="s">
        <v>316</v>
      </c>
      <c r="B14" s="20" t="s">
        <v>309</v>
      </c>
      <c r="C14" s="21"/>
      <c r="D14" s="18"/>
      <c r="E14" s="18"/>
    </row>
    <row r="15" spans="1:5" ht="36" x14ac:dyDescent="0.2">
      <c r="A15" s="22" t="s">
        <v>10</v>
      </c>
      <c r="B15" s="23"/>
      <c r="C15" s="21">
        <v>600</v>
      </c>
      <c r="D15" s="18">
        <v>3827870.5260000001</v>
      </c>
      <c r="E15" s="18">
        <v>3643009.73</v>
      </c>
    </row>
    <row r="16" spans="1:5" ht="24" x14ac:dyDescent="0.2">
      <c r="A16" s="19" t="s">
        <v>11</v>
      </c>
      <c r="B16" s="20" t="s">
        <v>12</v>
      </c>
      <c r="C16" s="15"/>
      <c r="D16" s="18"/>
      <c r="E16" s="18"/>
    </row>
    <row r="17" spans="1:5" ht="36" x14ac:dyDescent="0.2">
      <c r="A17" s="22" t="s">
        <v>10</v>
      </c>
      <c r="B17" s="23"/>
      <c r="C17" s="21">
        <v>600</v>
      </c>
      <c r="D17" s="18">
        <v>63893330.85768</v>
      </c>
      <c r="E17" s="18">
        <v>60807706.109999999</v>
      </c>
    </row>
    <row r="18" spans="1:5" ht="24" x14ac:dyDescent="0.2">
      <c r="A18" s="24" t="s">
        <v>315</v>
      </c>
      <c r="B18" s="20" t="s">
        <v>308</v>
      </c>
      <c r="C18" s="21"/>
      <c r="D18" s="18"/>
      <c r="E18" s="18"/>
    </row>
    <row r="19" spans="1:5" ht="36" x14ac:dyDescent="0.2">
      <c r="A19" s="22" t="s">
        <v>10</v>
      </c>
      <c r="B19" s="23"/>
      <c r="C19" s="21">
        <v>600</v>
      </c>
      <c r="D19" s="18">
        <v>1316401.08366</v>
      </c>
      <c r="E19" s="18">
        <v>1252827.6292999999</v>
      </c>
    </row>
    <row r="20" spans="1:5" ht="24" x14ac:dyDescent="0.2">
      <c r="A20" s="25" t="s">
        <v>13</v>
      </c>
      <c r="B20" s="20" t="s">
        <v>14</v>
      </c>
      <c r="C20" s="15"/>
      <c r="D20" s="18"/>
      <c r="E20" s="18"/>
    </row>
    <row r="21" spans="1:5" ht="36" x14ac:dyDescent="0.2">
      <c r="A21" s="22" t="s">
        <v>10</v>
      </c>
      <c r="B21" s="23"/>
      <c r="C21" s="21">
        <v>600</v>
      </c>
      <c r="D21" s="106">
        <f>57328404.68304-13500000</f>
        <v>43828404.68304</v>
      </c>
      <c r="E21" s="18">
        <v>54559822.3992</v>
      </c>
    </row>
    <row r="22" spans="1:5" x14ac:dyDescent="0.2">
      <c r="A22" s="22" t="s">
        <v>460</v>
      </c>
      <c r="B22" s="23" t="s">
        <v>459</v>
      </c>
      <c r="C22" s="21"/>
      <c r="D22" s="106"/>
      <c r="E22" s="18"/>
    </row>
    <row r="23" spans="1:5" ht="36" x14ac:dyDescent="0.2">
      <c r="A23" s="22" t="s">
        <v>10</v>
      </c>
      <c r="B23" s="23"/>
      <c r="C23" s="21">
        <v>600</v>
      </c>
      <c r="D23" s="106">
        <v>13500000</v>
      </c>
      <c r="E23" s="18">
        <v>0</v>
      </c>
    </row>
    <row r="24" spans="1:5" x14ac:dyDescent="0.2">
      <c r="A24" s="72" t="s">
        <v>15</v>
      </c>
      <c r="B24" s="20" t="s">
        <v>16</v>
      </c>
      <c r="C24" s="21"/>
      <c r="D24" s="18"/>
      <c r="E24" s="18"/>
    </row>
    <row r="25" spans="1:5" x14ac:dyDescent="0.2">
      <c r="A25" s="26" t="s">
        <v>17</v>
      </c>
      <c r="B25" s="20"/>
      <c r="C25" s="21">
        <v>300</v>
      </c>
      <c r="D25" s="18">
        <v>1347960.9273000001</v>
      </c>
      <c r="E25" s="18">
        <v>1282863.3415000001</v>
      </c>
    </row>
    <row r="26" spans="1:5" x14ac:dyDescent="0.2">
      <c r="A26" s="27" t="s">
        <v>334</v>
      </c>
      <c r="B26" s="17" t="s">
        <v>18</v>
      </c>
      <c r="C26" s="21"/>
      <c r="D26" s="18"/>
      <c r="E26" s="18"/>
    </row>
    <row r="27" spans="1:5" ht="36" x14ac:dyDescent="0.2">
      <c r="A27" s="22" t="s">
        <v>10</v>
      </c>
      <c r="B27" s="23"/>
      <c r="C27" s="21">
        <v>600</v>
      </c>
      <c r="D27" s="18">
        <v>1018514.4555</v>
      </c>
      <c r="E27" s="18">
        <v>969326.95250000001</v>
      </c>
    </row>
    <row r="28" spans="1:5" x14ac:dyDescent="0.2">
      <c r="A28" s="16" t="s">
        <v>19</v>
      </c>
      <c r="B28" s="17" t="s">
        <v>20</v>
      </c>
      <c r="C28" s="21"/>
      <c r="D28" s="18"/>
      <c r="E28" s="18"/>
    </row>
    <row r="29" spans="1:5" x14ac:dyDescent="0.2">
      <c r="A29" s="28" t="s">
        <v>21</v>
      </c>
      <c r="B29" s="29" t="s">
        <v>22</v>
      </c>
      <c r="C29" s="21"/>
      <c r="D29" s="18"/>
      <c r="E29" s="18"/>
    </row>
    <row r="30" spans="1:5" ht="36" x14ac:dyDescent="0.2">
      <c r="A30" s="30" t="s">
        <v>23</v>
      </c>
      <c r="B30" s="23"/>
      <c r="C30" s="21">
        <v>100</v>
      </c>
      <c r="D30" s="18">
        <v>13580392.1973</v>
      </c>
      <c r="E30" s="18">
        <v>12924549.191500001</v>
      </c>
    </row>
    <row r="31" spans="1:5" x14ac:dyDescent="0.2">
      <c r="A31" s="30" t="s">
        <v>24</v>
      </c>
      <c r="B31" s="40"/>
      <c r="C31" s="21">
        <v>200</v>
      </c>
      <c r="D31" s="18">
        <v>2967343.3484400003</v>
      </c>
      <c r="E31" s="18">
        <v>2824040.3162000002</v>
      </c>
    </row>
    <row r="32" spans="1:5" x14ac:dyDescent="0.2">
      <c r="A32" s="31" t="s">
        <v>25</v>
      </c>
      <c r="B32" s="23"/>
      <c r="C32" s="38">
        <v>800</v>
      </c>
      <c r="D32" s="18">
        <v>123862.98330000001</v>
      </c>
      <c r="E32" s="18">
        <v>117881.2215</v>
      </c>
    </row>
    <row r="33" spans="1:5" x14ac:dyDescent="0.2">
      <c r="A33" s="28" t="s">
        <v>26</v>
      </c>
      <c r="B33" s="17" t="s">
        <v>27</v>
      </c>
      <c r="C33" s="21"/>
      <c r="D33" s="18"/>
      <c r="E33" s="18"/>
    </row>
    <row r="34" spans="1:5" x14ac:dyDescent="0.2">
      <c r="A34" s="26" t="s">
        <v>17</v>
      </c>
      <c r="B34" s="20"/>
      <c r="C34" s="21">
        <v>300</v>
      </c>
      <c r="D34" s="18">
        <v>744802.05210000009</v>
      </c>
      <c r="E34" s="18">
        <v>708833.04550000001</v>
      </c>
    </row>
    <row r="35" spans="1:5" ht="24.75" customHeight="1" x14ac:dyDescent="0.2">
      <c r="A35" s="22" t="s">
        <v>10</v>
      </c>
      <c r="B35" s="23"/>
      <c r="C35" s="21">
        <v>600</v>
      </c>
      <c r="D35" s="18">
        <v>282089.61000000004</v>
      </c>
      <c r="E35" s="18">
        <v>268466.55</v>
      </c>
    </row>
    <row r="36" spans="1:5" ht="15.75" customHeight="1" x14ac:dyDescent="0.2">
      <c r="A36" s="32" t="s">
        <v>28</v>
      </c>
      <c r="B36" s="20" t="s">
        <v>29</v>
      </c>
      <c r="C36" s="15"/>
      <c r="D36" s="18"/>
      <c r="E36" s="18"/>
    </row>
    <row r="37" spans="1:5" ht="36" x14ac:dyDescent="0.2">
      <c r="A37" s="102" t="s">
        <v>440</v>
      </c>
      <c r="B37" s="20" t="s">
        <v>441</v>
      </c>
      <c r="C37" s="21"/>
      <c r="D37" s="18"/>
      <c r="E37" s="18"/>
    </row>
    <row r="38" spans="1:5" ht="24" x14ac:dyDescent="0.2">
      <c r="A38" s="22" t="s">
        <v>43</v>
      </c>
      <c r="B38" s="20"/>
      <c r="C38" s="21">
        <v>600</v>
      </c>
      <c r="D38" s="18">
        <v>136343.31150000001</v>
      </c>
      <c r="E38" s="18">
        <v>129758.8325</v>
      </c>
    </row>
    <row r="39" spans="1:5" ht="24" x14ac:dyDescent="0.2">
      <c r="A39" s="33" t="s">
        <v>30</v>
      </c>
      <c r="B39" s="34" t="s">
        <v>31</v>
      </c>
      <c r="C39" s="35" t="s">
        <v>32</v>
      </c>
      <c r="D39" s="18"/>
      <c r="E39" s="18"/>
    </row>
    <row r="40" spans="1:5" x14ac:dyDescent="0.2">
      <c r="A40" s="26" t="s">
        <v>17</v>
      </c>
      <c r="B40" s="36" t="s">
        <v>32</v>
      </c>
      <c r="C40" s="35">
        <v>300</v>
      </c>
      <c r="D40" s="18">
        <v>688000</v>
      </c>
      <c r="E40" s="18">
        <v>597000</v>
      </c>
    </row>
    <row r="41" spans="1:5" ht="36" x14ac:dyDescent="0.2">
      <c r="A41" s="33" t="s">
        <v>33</v>
      </c>
      <c r="B41" s="34" t="s">
        <v>34</v>
      </c>
      <c r="C41" s="35" t="s">
        <v>32</v>
      </c>
      <c r="D41" s="18"/>
      <c r="E41" s="18"/>
    </row>
    <row r="42" spans="1:5" x14ac:dyDescent="0.2">
      <c r="A42" s="26" t="s">
        <v>17</v>
      </c>
      <c r="B42" s="36" t="s">
        <v>32</v>
      </c>
      <c r="C42" s="35">
        <v>300</v>
      </c>
      <c r="D42" s="18">
        <v>13270396</v>
      </c>
      <c r="E42" s="18">
        <v>13270396</v>
      </c>
    </row>
    <row r="43" spans="1:5" ht="24" x14ac:dyDescent="0.2">
      <c r="A43" s="33" t="s">
        <v>35</v>
      </c>
      <c r="B43" s="34" t="s">
        <v>36</v>
      </c>
      <c r="C43" s="35" t="s">
        <v>32</v>
      </c>
      <c r="D43" s="18"/>
      <c r="E43" s="18"/>
    </row>
    <row r="44" spans="1:5" x14ac:dyDescent="0.2">
      <c r="A44" s="26" t="s">
        <v>24</v>
      </c>
      <c r="B44" s="34"/>
      <c r="C44" s="35">
        <v>200</v>
      </c>
      <c r="D44" s="18">
        <v>12938413</v>
      </c>
      <c r="E44" s="18">
        <v>12938413</v>
      </c>
    </row>
    <row r="45" spans="1:5" x14ac:dyDescent="0.2">
      <c r="A45" s="26" t="s">
        <v>17</v>
      </c>
      <c r="B45" s="36" t="s">
        <v>32</v>
      </c>
      <c r="C45" s="35">
        <v>300</v>
      </c>
      <c r="D45" s="18">
        <v>10983410</v>
      </c>
      <c r="E45" s="18">
        <v>10983410</v>
      </c>
    </row>
    <row r="46" spans="1:5" x14ac:dyDescent="0.2">
      <c r="A46" s="87" t="s">
        <v>37</v>
      </c>
      <c r="B46" s="34" t="s">
        <v>38</v>
      </c>
      <c r="C46" s="35" t="s">
        <v>32</v>
      </c>
      <c r="D46" s="18"/>
      <c r="E46" s="18"/>
    </row>
    <row r="47" spans="1:5" x14ac:dyDescent="0.2">
      <c r="A47" s="26" t="s">
        <v>24</v>
      </c>
      <c r="B47" s="34"/>
      <c r="C47" s="35">
        <v>200</v>
      </c>
      <c r="D47" s="18">
        <v>1500</v>
      </c>
      <c r="E47" s="18">
        <v>1500</v>
      </c>
    </row>
    <row r="48" spans="1:5" x14ac:dyDescent="0.2">
      <c r="A48" s="26" t="s">
        <v>17</v>
      </c>
      <c r="B48" s="36" t="s">
        <v>32</v>
      </c>
      <c r="C48" s="35">
        <v>300</v>
      </c>
      <c r="D48" s="18">
        <v>2581259</v>
      </c>
      <c r="E48" s="18">
        <v>2581259</v>
      </c>
    </row>
    <row r="49" spans="1:5" ht="36" x14ac:dyDescent="0.2">
      <c r="A49" s="22" t="s">
        <v>10</v>
      </c>
      <c r="B49" s="36"/>
      <c r="C49" s="35">
        <v>600</v>
      </c>
      <c r="D49" s="18">
        <v>979497</v>
      </c>
      <c r="E49" s="18">
        <v>979497</v>
      </c>
    </row>
    <row r="50" spans="1:5" x14ac:dyDescent="0.2">
      <c r="A50" s="33" t="s">
        <v>39</v>
      </c>
      <c r="B50" s="34" t="s">
        <v>40</v>
      </c>
      <c r="C50" s="35" t="s">
        <v>32</v>
      </c>
      <c r="D50" s="18"/>
      <c r="E50" s="18"/>
    </row>
    <row r="51" spans="1:5" ht="36" x14ac:dyDescent="0.2">
      <c r="A51" s="22" t="s">
        <v>10</v>
      </c>
      <c r="B51" s="36" t="s">
        <v>32</v>
      </c>
      <c r="C51" s="35">
        <v>600</v>
      </c>
      <c r="D51" s="18">
        <v>370011120</v>
      </c>
      <c r="E51" s="18">
        <v>370011120</v>
      </c>
    </row>
    <row r="52" spans="1:5" x14ac:dyDescent="0.2">
      <c r="A52" s="33" t="s">
        <v>41</v>
      </c>
      <c r="B52" s="34" t="s">
        <v>42</v>
      </c>
      <c r="C52" s="35" t="s">
        <v>32</v>
      </c>
      <c r="D52" s="18"/>
      <c r="E52" s="18"/>
    </row>
    <row r="53" spans="1:5" ht="24" x14ac:dyDescent="0.2">
      <c r="A53" s="30" t="s">
        <v>43</v>
      </c>
      <c r="B53" s="36" t="s">
        <v>32</v>
      </c>
      <c r="C53" s="35">
        <v>600</v>
      </c>
      <c r="D53" s="18">
        <v>17187066</v>
      </c>
      <c r="E53" s="18">
        <v>17187066</v>
      </c>
    </row>
    <row r="54" spans="1:5" ht="24" x14ac:dyDescent="0.2">
      <c r="A54" s="33" t="s">
        <v>44</v>
      </c>
      <c r="B54" s="34" t="s">
        <v>45</v>
      </c>
      <c r="C54" s="35" t="s">
        <v>32</v>
      </c>
      <c r="D54" s="18"/>
      <c r="E54" s="18"/>
    </row>
    <row r="55" spans="1:5" ht="24" x14ac:dyDescent="0.2">
      <c r="A55" s="30" t="s">
        <v>43</v>
      </c>
      <c r="B55" s="36" t="s">
        <v>32</v>
      </c>
      <c r="C55" s="35">
        <v>600</v>
      </c>
      <c r="D55" s="18">
        <v>227063858</v>
      </c>
      <c r="E55" s="18">
        <v>227063858</v>
      </c>
    </row>
    <row r="56" spans="1:5" ht="24" x14ac:dyDescent="0.2">
      <c r="A56" s="19" t="s">
        <v>354</v>
      </c>
      <c r="B56" s="34" t="s">
        <v>355</v>
      </c>
      <c r="C56" s="35"/>
      <c r="D56" s="18"/>
      <c r="E56" s="18"/>
    </row>
    <row r="57" spans="1:5" ht="24" x14ac:dyDescent="0.2">
      <c r="A57" s="30" t="s">
        <v>43</v>
      </c>
      <c r="B57" s="36" t="s">
        <v>32</v>
      </c>
      <c r="C57" s="35">
        <v>600</v>
      </c>
      <c r="D57" s="18">
        <v>8804162</v>
      </c>
      <c r="E57" s="18">
        <v>8804162</v>
      </c>
    </row>
    <row r="58" spans="1:5" x14ac:dyDescent="0.2">
      <c r="A58" s="30"/>
      <c r="B58" s="36"/>
      <c r="C58" s="35"/>
      <c r="D58" s="18"/>
      <c r="E58" s="18"/>
    </row>
    <row r="59" spans="1:5" x14ac:dyDescent="0.2">
      <c r="A59" s="37" t="s">
        <v>403</v>
      </c>
      <c r="B59" s="14" t="s">
        <v>46</v>
      </c>
      <c r="C59" s="21"/>
      <c r="D59" s="12">
        <v>6166162.5923100011</v>
      </c>
      <c r="E59" s="12">
        <v>5868377.7750500003</v>
      </c>
    </row>
    <row r="60" spans="1:5" ht="24" x14ac:dyDescent="0.2">
      <c r="A60" s="16" t="s">
        <v>317</v>
      </c>
      <c r="B60" s="17" t="s">
        <v>47</v>
      </c>
      <c r="C60" s="21"/>
      <c r="D60" s="18"/>
      <c r="E60" s="18"/>
    </row>
    <row r="61" spans="1:5" x14ac:dyDescent="0.2">
      <c r="A61" s="27" t="s">
        <v>48</v>
      </c>
      <c r="B61" s="40" t="s">
        <v>49</v>
      </c>
      <c r="C61" s="21"/>
      <c r="D61" s="18"/>
      <c r="E61" s="18"/>
    </row>
    <row r="62" spans="1:5" ht="24" x14ac:dyDescent="0.2">
      <c r="A62" s="30" t="s">
        <v>312</v>
      </c>
      <c r="B62" s="40"/>
      <c r="C62" s="38">
        <v>600</v>
      </c>
      <c r="D62" s="18">
        <v>170963.40000000002</v>
      </c>
      <c r="E62" s="18">
        <v>162707</v>
      </c>
    </row>
    <row r="63" spans="1:5" ht="15" x14ac:dyDescent="0.2">
      <c r="A63" s="16" t="s">
        <v>50</v>
      </c>
      <c r="B63" s="17" t="s">
        <v>51</v>
      </c>
      <c r="C63" s="57"/>
      <c r="D63" s="88"/>
      <c r="E63" s="18"/>
    </row>
    <row r="64" spans="1:5" ht="24" x14ac:dyDescent="0.2">
      <c r="A64" s="39" t="s">
        <v>52</v>
      </c>
      <c r="B64" s="40" t="s">
        <v>53</v>
      </c>
      <c r="C64" s="38"/>
      <c r="D64" s="88"/>
      <c r="E64" s="18"/>
    </row>
    <row r="65" spans="1:5" ht="24" x14ac:dyDescent="0.2">
      <c r="A65" s="30" t="s">
        <v>314</v>
      </c>
      <c r="B65" s="23"/>
      <c r="C65" s="38">
        <v>600</v>
      </c>
      <c r="D65" s="18">
        <v>5995199.1923100008</v>
      </c>
      <c r="E65" s="18">
        <v>5705670.7750500003</v>
      </c>
    </row>
    <row r="66" spans="1:5" ht="25.5" x14ac:dyDescent="0.2">
      <c r="A66" s="37" t="s">
        <v>404</v>
      </c>
      <c r="B66" s="14" t="s">
        <v>54</v>
      </c>
      <c r="C66" s="38"/>
      <c r="D66" s="12">
        <v>339362.34900000005</v>
      </c>
      <c r="E66" s="12">
        <v>322973.39500000002</v>
      </c>
    </row>
    <row r="67" spans="1:5" ht="24" x14ac:dyDescent="0.2">
      <c r="A67" s="16" t="s">
        <v>56</v>
      </c>
      <c r="B67" s="17" t="s">
        <v>57</v>
      </c>
      <c r="C67" s="38"/>
      <c r="D67" s="18"/>
      <c r="E67" s="18"/>
    </row>
    <row r="68" spans="1:5" x14ac:dyDescent="0.2">
      <c r="A68" s="39" t="s">
        <v>55</v>
      </c>
      <c r="B68" s="40" t="s">
        <v>58</v>
      </c>
      <c r="C68" s="38"/>
      <c r="D68" s="18"/>
      <c r="E68" s="18"/>
    </row>
    <row r="69" spans="1:5" ht="24" x14ac:dyDescent="0.2">
      <c r="A69" s="30" t="s">
        <v>43</v>
      </c>
      <c r="B69" s="23"/>
      <c r="C69" s="38">
        <v>600</v>
      </c>
      <c r="D69" s="18">
        <v>47014.935000000005</v>
      </c>
      <c r="E69" s="18">
        <v>44744.425000000003</v>
      </c>
    </row>
    <row r="70" spans="1:5" x14ac:dyDescent="0.2">
      <c r="A70" s="16" t="s">
        <v>319</v>
      </c>
      <c r="B70" s="17" t="s">
        <v>59</v>
      </c>
      <c r="C70" s="38"/>
      <c r="D70" s="18"/>
      <c r="E70" s="18"/>
    </row>
    <row r="71" spans="1:5" x14ac:dyDescent="0.2">
      <c r="A71" s="39" t="s">
        <v>55</v>
      </c>
      <c r="B71" s="40" t="s">
        <v>60</v>
      </c>
      <c r="C71" s="38"/>
      <c r="D71" s="18"/>
      <c r="E71" s="18"/>
    </row>
    <row r="72" spans="1:5" ht="24" x14ac:dyDescent="0.2">
      <c r="A72" s="30" t="s">
        <v>43</v>
      </c>
      <c r="B72" s="23"/>
      <c r="C72" s="38">
        <v>600</v>
      </c>
      <c r="D72" s="18">
        <v>98303.955000000002</v>
      </c>
      <c r="E72" s="18">
        <v>93556.53</v>
      </c>
    </row>
    <row r="73" spans="1:5" ht="24" x14ac:dyDescent="0.2">
      <c r="A73" s="16" t="s">
        <v>343</v>
      </c>
      <c r="B73" s="17" t="s">
        <v>61</v>
      </c>
      <c r="C73" s="38"/>
      <c r="D73" s="18"/>
      <c r="E73" s="18"/>
    </row>
    <row r="74" spans="1:5" x14ac:dyDescent="0.2">
      <c r="A74" s="39" t="s">
        <v>55</v>
      </c>
      <c r="B74" s="40" t="s">
        <v>62</v>
      </c>
      <c r="C74" s="38"/>
      <c r="D74" s="18"/>
      <c r="E74" s="18"/>
    </row>
    <row r="75" spans="1:5" ht="24" x14ac:dyDescent="0.2">
      <c r="A75" s="30" t="s">
        <v>312</v>
      </c>
      <c r="B75" s="23"/>
      <c r="C75" s="38">
        <v>600</v>
      </c>
      <c r="D75" s="18">
        <v>194043.459</v>
      </c>
      <c r="E75" s="18">
        <v>184672.44</v>
      </c>
    </row>
    <row r="76" spans="1:5" ht="25.5" x14ac:dyDescent="0.2">
      <c r="A76" s="41" t="s">
        <v>427</v>
      </c>
      <c r="B76" s="14" t="s">
        <v>63</v>
      </c>
      <c r="C76" s="21"/>
      <c r="D76" s="12">
        <f>407711767.33284+28467451</f>
        <v>436179218.33284003</v>
      </c>
      <c r="E76" s="12">
        <f>409003434.9782+28467451</f>
        <v>437470885.97820002</v>
      </c>
    </row>
    <row r="77" spans="1:5" ht="25.5" x14ac:dyDescent="0.2">
      <c r="A77" s="41" t="s">
        <v>405</v>
      </c>
      <c r="B77" s="43" t="s">
        <v>64</v>
      </c>
      <c r="C77" s="21"/>
      <c r="D77" s="12">
        <f>400093425.71949+28467451</f>
        <v>428560876.71948999</v>
      </c>
      <c r="E77" s="12">
        <f>401426067.81395+28467451</f>
        <v>429893518.81395</v>
      </c>
    </row>
    <row r="78" spans="1:5" x14ac:dyDescent="0.2">
      <c r="A78" s="16" t="s">
        <v>65</v>
      </c>
      <c r="B78" s="17" t="s">
        <v>66</v>
      </c>
      <c r="C78" s="21"/>
      <c r="D78" s="18"/>
      <c r="E78" s="18"/>
    </row>
    <row r="79" spans="1:5" x14ac:dyDescent="0.2">
      <c r="A79" s="25" t="s">
        <v>67</v>
      </c>
      <c r="B79" s="20" t="s">
        <v>68</v>
      </c>
      <c r="C79" s="15"/>
      <c r="D79" s="18"/>
      <c r="E79" s="18"/>
    </row>
    <row r="80" spans="1:5" x14ac:dyDescent="0.2">
      <c r="A80" s="30" t="s">
        <v>24</v>
      </c>
      <c r="B80" s="40"/>
      <c r="C80" s="21">
        <v>200</v>
      </c>
      <c r="D80" s="18">
        <v>65860.230582000004</v>
      </c>
      <c r="E80" s="18">
        <v>62679.617610000001</v>
      </c>
    </row>
    <row r="81" spans="1:5" x14ac:dyDescent="0.2">
      <c r="A81" s="26" t="s">
        <v>17</v>
      </c>
      <c r="B81" s="23"/>
      <c r="C81" s="21">
        <v>300</v>
      </c>
      <c r="D81" s="18">
        <v>4390659.8135580001</v>
      </c>
      <c r="E81" s="18">
        <v>4178620.0220900001</v>
      </c>
    </row>
    <row r="82" spans="1:5" x14ac:dyDescent="0.2">
      <c r="A82" s="44" t="s">
        <v>69</v>
      </c>
      <c r="B82" s="17" t="s">
        <v>70</v>
      </c>
      <c r="C82" s="15"/>
      <c r="D82" s="18"/>
      <c r="E82" s="18"/>
    </row>
    <row r="83" spans="1:5" x14ac:dyDescent="0.2">
      <c r="A83" s="27" t="s">
        <v>71</v>
      </c>
      <c r="B83" s="40" t="s">
        <v>72</v>
      </c>
      <c r="C83" s="15"/>
      <c r="D83" s="18"/>
      <c r="E83" s="18"/>
    </row>
    <row r="84" spans="1:5" ht="24" x14ac:dyDescent="0.2">
      <c r="A84" s="30" t="s">
        <v>43</v>
      </c>
      <c r="B84" s="23"/>
      <c r="C84" s="21">
        <v>600</v>
      </c>
      <c r="D84" s="18">
        <v>489425.47335000004</v>
      </c>
      <c r="E84" s="18">
        <v>465789.46425000002</v>
      </c>
    </row>
    <row r="85" spans="1:5" x14ac:dyDescent="0.2">
      <c r="A85" s="44" t="s">
        <v>73</v>
      </c>
      <c r="B85" s="17" t="s">
        <v>74</v>
      </c>
      <c r="C85" s="21"/>
      <c r="D85" s="18"/>
      <c r="E85" s="18"/>
    </row>
    <row r="86" spans="1:5" x14ac:dyDescent="0.2">
      <c r="A86" s="39" t="s">
        <v>71</v>
      </c>
      <c r="B86" s="40" t="s">
        <v>75</v>
      </c>
      <c r="C86" s="21"/>
      <c r="D86" s="18"/>
      <c r="E86" s="18"/>
    </row>
    <row r="87" spans="1:5" x14ac:dyDescent="0.2">
      <c r="A87" s="30" t="s">
        <v>24</v>
      </c>
      <c r="B87" s="40"/>
      <c r="C87" s="21">
        <v>200</v>
      </c>
      <c r="D87" s="18">
        <v>245076.03390000001</v>
      </c>
      <c r="E87" s="18">
        <v>233240.48449999999</v>
      </c>
    </row>
    <row r="88" spans="1:5" x14ac:dyDescent="0.2">
      <c r="A88" s="26" t="s">
        <v>17</v>
      </c>
      <c r="B88" s="40"/>
      <c r="C88" s="21">
        <v>300</v>
      </c>
      <c r="D88" s="18">
        <v>529388.16810000001</v>
      </c>
      <c r="E88" s="18">
        <v>503822.2255</v>
      </c>
    </row>
    <row r="89" spans="1:5" ht="36" x14ac:dyDescent="0.2">
      <c r="A89" s="33" t="s">
        <v>76</v>
      </c>
      <c r="B89" s="34" t="s">
        <v>77</v>
      </c>
      <c r="C89" s="21"/>
      <c r="D89" s="18"/>
      <c r="E89" s="18"/>
    </row>
    <row r="90" spans="1:5" x14ac:dyDescent="0.2">
      <c r="A90" s="26" t="s">
        <v>24</v>
      </c>
      <c r="B90" s="36"/>
      <c r="C90" s="21">
        <v>200</v>
      </c>
      <c r="D90" s="18">
        <v>18990</v>
      </c>
      <c r="E90" s="18">
        <v>19941</v>
      </c>
    </row>
    <row r="91" spans="1:5" x14ac:dyDescent="0.2">
      <c r="A91" s="26" t="s">
        <v>17</v>
      </c>
      <c r="B91" s="23"/>
      <c r="C91" s="21">
        <v>300</v>
      </c>
      <c r="D91" s="18">
        <v>1150910</v>
      </c>
      <c r="E91" s="18">
        <v>1208559</v>
      </c>
    </row>
    <row r="92" spans="1:5" ht="36" x14ac:dyDescent="0.2">
      <c r="A92" s="33" t="s">
        <v>78</v>
      </c>
      <c r="B92" s="34" t="s">
        <v>79</v>
      </c>
      <c r="C92" s="21"/>
      <c r="D92" s="18"/>
      <c r="E92" s="18"/>
    </row>
    <row r="93" spans="1:5" x14ac:dyDescent="0.2">
      <c r="A93" s="26" t="s">
        <v>24</v>
      </c>
      <c r="B93" s="36"/>
      <c r="C93" s="21">
        <v>200</v>
      </c>
      <c r="D93" s="18">
        <v>43768</v>
      </c>
      <c r="E93" s="18">
        <v>45737</v>
      </c>
    </row>
    <row r="94" spans="1:5" x14ac:dyDescent="0.2">
      <c r="A94" s="26" t="s">
        <v>17</v>
      </c>
      <c r="B94" s="23"/>
      <c r="C94" s="21">
        <v>300</v>
      </c>
      <c r="D94" s="18">
        <v>2917832</v>
      </c>
      <c r="E94" s="18">
        <v>3049163</v>
      </c>
    </row>
    <row r="95" spans="1:5" ht="24" x14ac:dyDescent="0.2">
      <c r="A95" s="33" t="s">
        <v>80</v>
      </c>
      <c r="B95" s="34" t="s">
        <v>81</v>
      </c>
      <c r="C95" s="21"/>
      <c r="D95" s="18"/>
      <c r="E95" s="18"/>
    </row>
    <row r="96" spans="1:5" x14ac:dyDescent="0.2">
      <c r="A96" s="26" t="s">
        <v>24</v>
      </c>
      <c r="B96" s="36"/>
      <c r="C96" s="21">
        <v>200</v>
      </c>
      <c r="D96" s="18">
        <v>590900</v>
      </c>
      <c r="E96" s="18">
        <v>590900</v>
      </c>
    </row>
    <row r="97" spans="1:5" x14ac:dyDescent="0.2">
      <c r="A97" s="26" t="s">
        <v>17</v>
      </c>
      <c r="B97" s="23"/>
      <c r="C97" s="21">
        <v>300</v>
      </c>
      <c r="D97" s="18">
        <v>35812100</v>
      </c>
      <c r="E97" s="18">
        <v>35812100</v>
      </c>
    </row>
    <row r="98" spans="1:5" ht="48" x14ac:dyDescent="0.2">
      <c r="A98" s="33" t="s">
        <v>82</v>
      </c>
      <c r="B98" s="34" t="s">
        <v>83</v>
      </c>
      <c r="C98" s="21"/>
      <c r="D98" s="18"/>
      <c r="E98" s="18"/>
    </row>
    <row r="99" spans="1:5" x14ac:dyDescent="0.2">
      <c r="A99" s="26" t="s">
        <v>17</v>
      </c>
      <c r="B99" s="23"/>
      <c r="C99" s="21">
        <v>300</v>
      </c>
      <c r="D99" s="18">
        <v>351800</v>
      </c>
      <c r="E99" s="18">
        <v>365800</v>
      </c>
    </row>
    <row r="100" spans="1:5" ht="48" x14ac:dyDescent="0.2">
      <c r="A100" s="33" t="s">
        <v>84</v>
      </c>
      <c r="B100" s="34" t="s">
        <v>85</v>
      </c>
      <c r="C100" s="21"/>
      <c r="D100" s="18"/>
      <c r="E100" s="18"/>
    </row>
    <row r="101" spans="1:5" x14ac:dyDescent="0.2">
      <c r="A101" s="26" t="s">
        <v>24</v>
      </c>
      <c r="B101" s="36"/>
      <c r="C101" s="21">
        <v>200</v>
      </c>
      <c r="D101" s="18">
        <v>7000</v>
      </c>
      <c r="E101" s="18">
        <v>7000</v>
      </c>
    </row>
    <row r="102" spans="1:5" x14ac:dyDescent="0.2">
      <c r="A102" s="26" t="s">
        <v>17</v>
      </c>
      <c r="B102" s="23"/>
      <c r="C102" s="21">
        <v>300</v>
      </c>
      <c r="D102" s="18">
        <v>19019000</v>
      </c>
      <c r="E102" s="18">
        <v>19780000</v>
      </c>
    </row>
    <row r="103" spans="1:5" ht="36" x14ac:dyDescent="0.2">
      <c r="A103" s="33" t="s">
        <v>86</v>
      </c>
      <c r="B103" s="34" t="s">
        <v>87</v>
      </c>
      <c r="C103" s="21"/>
      <c r="D103" s="18"/>
      <c r="E103" s="18"/>
    </row>
    <row r="104" spans="1:5" x14ac:dyDescent="0.2">
      <c r="A104" s="26" t="s">
        <v>17</v>
      </c>
      <c r="B104" s="23"/>
      <c r="C104" s="21">
        <v>300</v>
      </c>
      <c r="D104" s="18">
        <v>2348000</v>
      </c>
      <c r="E104" s="18">
        <v>2442000</v>
      </c>
    </row>
    <row r="105" spans="1:5" ht="24" x14ac:dyDescent="0.2">
      <c r="A105" s="33" t="s">
        <v>88</v>
      </c>
      <c r="B105" s="34" t="s">
        <v>89</v>
      </c>
      <c r="C105" s="21"/>
      <c r="D105" s="18"/>
      <c r="E105" s="18"/>
    </row>
    <row r="106" spans="1:5" x14ac:dyDescent="0.2">
      <c r="A106" s="26" t="s">
        <v>24</v>
      </c>
      <c r="B106" s="36"/>
      <c r="C106" s="21">
        <v>200</v>
      </c>
      <c r="D106" s="18">
        <v>178249</v>
      </c>
      <c r="E106" s="18">
        <v>178249</v>
      </c>
    </row>
    <row r="107" spans="1:5" x14ac:dyDescent="0.2">
      <c r="A107" s="26" t="s">
        <v>17</v>
      </c>
      <c r="B107" s="23"/>
      <c r="C107" s="21">
        <v>300</v>
      </c>
      <c r="D107" s="18">
        <v>9902751</v>
      </c>
      <c r="E107" s="18">
        <v>9902751</v>
      </c>
    </row>
    <row r="108" spans="1:5" ht="24" x14ac:dyDescent="0.2">
      <c r="A108" s="33" t="s">
        <v>90</v>
      </c>
      <c r="B108" s="34" t="s">
        <v>91</v>
      </c>
      <c r="C108" s="21"/>
      <c r="D108" s="18"/>
      <c r="E108" s="18"/>
    </row>
    <row r="109" spans="1:5" x14ac:dyDescent="0.2">
      <c r="A109" s="26" t="s">
        <v>24</v>
      </c>
      <c r="B109" s="36"/>
      <c r="C109" s="21">
        <v>200</v>
      </c>
      <c r="D109" s="18">
        <v>695516</v>
      </c>
      <c r="E109" s="18">
        <v>695516</v>
      </c>
    </row>
    <row r="110" spans="1:5" x14ac:dyDescent="0.2">
      <c r="A110" s="26" t="s">
        <v>17</v>
      </c>
      <c r="B110" s="23"/>
      <c r="C110" s="21">
        <v>300</v>
      </c>
      <c r="D110" s="18">
        <v>42152484</v>
      </c>
      <c r="E110" s="18">
        <v>42152484</v>
      </c>
    </row>
    <row r="111" spans="1:5" ht="36" x14ac:dyDescent="0.2">
      <c r="A111" s="33" t="s">
        <v>344</v>
      </c>
      <c r="B111" s="34" t="s">
        <v>92</v>
      </c>
      <c r="C111" s="21"/>
      <c r="D111" s="18"/>
      <c r="E111" s="18"/>
    </row>
    <row r="112" spans="1:5" x14ac:dyDescent="0.2">
      <c r="A112" s="26" t="s">
        <v>24</v>
      </c>
      <c r="B112" s="36"/>
      <c r="C112" s="21">
        <v>200</v>
      </c>
      <c r="D112" s="18">
        <v>1149026</v>
      </c>
      <c r="E112" s="18">
        <v>1149026</v>
      </c>
    </row>
    <row r="113" spans="1:5" x14ac:dyDescent="0.2">
      <c r="A113" s="26" t="s">
        <v>17</v>
      </c>
      <c r="B113" s="23"/>
      <c r="C113" s="21">
        <v>300</v>
      </c>
      <c r="D113" s="18">
        <v>69637974</v>
      </c>
      <c r="E113" s="18">
        <v>69637974</v>
      </c>
    </row>
    <row r="114" spans="1:5" x14ac:dyDescent="0.2">
      <c r="A114" s="33" t="s">
        <v>93</v>
      </c>
      <c r="B114" s="34" t="s">
        <v>94</v>
      </c>
      <c r="C114" s="21"/>
      <c r="D114" s="18"/>
      <c r="E114" s="18"/>
    </row>
    <row r="115" spans="1:5" x14ac:dyDescent="0.2">
      <c r="A115" s="26" t="s">
        <v>24</v>
      </c>
      <c r="B115" s="36"/>
      <c r="C115" s="21">
        <v>200</v>
      </c>
      <c r="D115" s="18">
        <v>291514</v>
      </c>
      <c r="E115" s="18">
        <v>291514</v>
      </c>
    </row>
    <row r="116" spans="1:5" x14ac:dyDescent="0.2">
      <c r="A116" s="26" t="s">
        <v>17</v>
      </c>
      <c r="B116" s="23"/>
      <c r="C116" s="21">
        <v>300</v>
      </c>
      <c r="D116" s="18">
        <v>17667486</v>
      </c>
      <c r="E116" s="18">
        <v>17667486</v>
      </c>
    </row>
    <row r="117" spans="1:5" ht="24" x14ac:dyDescent="0.2">
      <c r="A117" s="33" t="s">
        <v>95</v>
      </c>
      <c r="B117" s="34" t="s">
        <v>96</v>
      </c>
      <c r="C117" s="21"/>
      <c r="D117" s="18"/>
      <c r="E117" s="18"/>
    </row>
    <row r="118" spans="1:5" ht="36" x14ac:dyDescent="0.2">
      <c r="A118" s="30" t="s">
        <v>23</v>
      </c>
      <c r="B118" s="36"/>
      <c r="C118" s="21">
        <v>100</v>
      </c>
      <c r="D118" s="18">
        <v>16113600</v>
      </c>
      <c r="E118" s="18">
        <v>16113600</v>
      </c>
    </row>
    <row r="119" spans="1:5" x14ac:dyDescent="0.2">
      <c r="A119" s="26" t="s">
        <v>24</v>
      </c>
      <c r="B119" s="23"/>
      <c r="C119" s="21">
        <v>200</v>
      </c>
      <c r="D119" s="18">
        <v>3659500</v>
      </c>
      <c r="E119" s="18">
        <v>3659500</v>
      </c>
    </row>
    <row r="120" spans="1:5" ht="24" x14ac:dyDescent="0.2">
      <c r="A120" s="33" t="s">
        <v>97</v>
      </c>
      <c r="B120" s="34" t="s">
        <v>98</v>
      </c>
      <c r="C120" s="21"/>
      <c r="D120" s="18"/>
      <c r="E120" s="18"/>
    </row>
    <row r="121" spans="1:5" x14ac:dyDescent="0.2">
      <c r="A121" s="26" t="s">
        <v>24</v>
      </c>
      <c r="B121" s="34"/>
      <c r="C121" s="21">
        <v>200</v>
      </c>
      <c r="D121" s="18">
        <v>3000</v>
      </c>
      <c r="E121" s="18">
        <v>3000</v>
      </c>
    </row>
    <row r="122" spans="1:5" x14ac:dyDescent="0.2">
      <c r="A122" s="26" t="s">
        <v>17</v>
      </c>
      <c r="B122" s="23"/>
      <c r="C122" s="21">
        <v>300</v>
      </c>
      <c r="D122" s="18">
        <v>29325000</v>
      </c>
      <c r="E122" s="18">
        <v>29325000</v>
      </c>
    </row>
    <row r="123" spans="1:5" ht="24" x14ac:dyDescent="0.2">
      <c r="A123" s="33" t="s">
        <v>305</v>
      </c>
      <c r="B123" s="34" t="s">
        <v>442</v>
      </c>
      <c r="C123" s="21"/>
      <c r="D123" s="18"/>
      <c r="E123" s="18"/>
    </row>
    <row r="124" spans="1:5" x14ac:dyDescent="0.2">
      <c r="A124" s="26" t="s">
        <v>17</v>
      </c>
      <c r="B124" s="23"/>
      <c r="C124" s="21">
        <v>300</v>
      </c>
      <c r="D124" s="18">
        <f>10941000+28467451</f>
        <v>39408451</v>
      </c>
      <c r="E124" s="18">
        <f>10941000+28467451</f>
        <v>39408451</v>
      </c>
    </row>
    <row r="125" spans="1:5" ht="36" x14ac:dyDescent="0.2">
      <c r="A125" s="33" t="s">
        <v>345</v>
      </c>
      <c r="B125" s="53" t="s">
        <v>306</v>
      </c>
      <c r="C125" s="21"/>
      <c r="D125" s="18"/>
      <c r="E125" s="18"/>
    </row>
    <row r="126" spans="1:5" x14ac:dyDescent="0.2">
      <c r="A126" s="26" t="s">
        <v>24</v>
      </c>
      <c r="B126" s="23"/>
      <c r="C126" s="21">
        <v>200</v>
      </c>
      <c r="D126" s="18">
        <v>650000</v>
      </c>
      <c r="E126" s="18">
        <v>650000</v>
      </c>
    </row>
    <row r="127" spans="1:5" ht="36" x14ac:dyDescent="0.2">
      <c r="A127" s="33" t="s">
        <v>99</v>
      </c>
      <c r="B127" s="34" t="s">
        <v>100</v>
      </c>
      <c r="C127" s="21"/>
      <c r="D127" s="18"/>
      <c r="E127" s="18"/>
    </row>
    <row r="128" spans="1:5" ht="24" x14ac:dyDescent="0.2">
      <c r="A128" s="30" t="s">
        <v>43</v>
      </c>
      <c r="B128" s="23"/>
      <c r="C128" s="21">
        <v>600</v>
      </c>
      <c r="D128" s="18">
        <v>111256227</v>
      </c>
      <c r="E128" s="18">
        <v>111256227</v>
      </c>
    </row>
    <row r="129" spans="1:5" x14ac:dyDescent="0.2">
      <c r="A129" s="33" t="s">
        <v>101</v>
      </c>
      <c r="B129" s="34" t="s">
        <v>102</v>
      </c>
      <c r="C129" s="21"/>
      <c r="D129" s="18"/>
      <c r="E129" s="18"/>
    </row>
    <row r="130" spans="1:5" x14ac:dyDescent="0.2">
      <c r="A130" s="26" t="s">
        <v>24</v>
      </c>
      <c r="B130" s="60"/>
      <c r="C130" s="50">
        <v>200</v>
      </c>
      <c r="D130" s="18">
        <v>150500</v>
      </c>
      <c r="E130" s="18">
        <v>150500</v>
      </c>
    </row>
    <row r="131" spans="1:5" x14ac:dyDescent="0.2">
      <c r="A131" s="26" t="s">
        <v>17</v>
      </c>
      <c r="B131" s="60"/>
      <c r="C131" s="50">
        <v>300</v>
      </c>
      <c r="D131" s="18">
        <v>4220840</v>
      </c>
      <c r="E131" s="18">
        <v>4220840</v>
      </c>
    </row>
    <row r="132" spans="1:5" ht="24" x14ac:dyDescent="0.2">
      <c r="A132" s="33" t="s">
        <v>103</v>
      </c>
      <c r="B132" s="34" t="s">
        <v>104</v>
      </c>
      <c r="C132" s="61"/>
      <c r="D132" s="18"/>
      <c r="E132" s="18"/>
    </row>
    <row r="133" spans="1:5" x14ac:dyDescent="0.2">
      <c r="A133" s="26" t="s">
        <v>17</v>
      </c>
      <c r="B133" s="60"/>
      <c r="C133" s="50">
        <v>300</v>
      </c>
      <c r="D133" s="18">
        <v>10050</v>
      </c>
      <c r="E133" s="18">
        <v>10050</v>
      </c>
    </row>
    <row r="134" spans="1:5" ht="24" x14ac:dyDescent="0.2">
      <c r="A134" s="25" t="s">
        <v>391</v>
      </c>
      <c r="B134" s="62" t="s">
        <v>392</v>
      </c>
      <c r="C134" s="50"/>
      <c r="D134" s="18"/>
      <c r="E134" s="18"/>
    </row>
    <row r="135" spans="1:5" x14ac:dyDescent="0.2">
      <c r="A135" s="26" t="s">
        <v>17</v>
      </c>
      <c r="B135" s="60"/>
      <c r="C135" s="50">
        <v>300</v>
      </c>
      <c r="D135" s="18">
        <v>80000</v>
      </c>
      <c r="E135" s="18">
        <v>80000</v>
      </c>
    </row>
    <row r="136" spans="1:5" ht="36" x14ac:dyDescent="0.2">
      <c r="A136" s="25" t="s">
        <v>346</v>
      </c>
      <c r="B136" s="62" t="s">
        <v>358</v>
      </c>
      <c r="C136" s="50"/>
      <c r="D136" s="18"/>
      <c r="E136" s="18"/>
    </row>
    <row r="137" spans="1:5" x14ac:dyDescent="0.2">
      <c r="A137" s="26" t="s">
        <v>24</v>
      </c>
      <c r="B137" s="70"/>
      <c r="C137" s="50">
        <v>200</v>
      </c>
      <c r="D137" s="18">
        <v>20399</v>
      </c>
      <c r="E137" s="18">
        <v>20399</v>
      </c>
    </row>
    <row r="138" spans="1:5" ht="24" x14ac:dyDescent="0.2">
      <c r="A138" s="25" t="s">
        <v>357</v>
      </c>
      <c r="B138" s="62" t="s">
        <v>443</v>
      </c>
      <c r="C138" s="50"/>
      <c r="D138" s="18"/>
      <c r="E138" s="18"/>
    </row>
    <row r="139" spans="1:5" x14ac:dyDescent="0.2">
      <c r="A139" s="26" t="s">
        <v>17</v>
      </c>
      <c r="B139" s="70"/>
      <c r="C139" s="50">
        <v>300</v>
      </c>
      <c r="D139" s="18">
        <v>12759800</v>
      </c>
      <c r="E139" s="18">
        <v>13307800</v>
      </c>
    </row>
    <row r="140" spans="1:5" ht="24" x14ac:dyDescent="0.2">
      <c r="A140" s="25" t="s">
        <v>105</v>
      </c>
      <c r="B140" s="62" t="s">
        <v>333</v>
      </c>
      <c r="C140" s="50"/>
      <c r="D140" s="18"/>
      <c r="E140" s="18"/>
    </row>
    <row r="141" spans="1:5" x14ac:dyDescent="0.2">
      <c r="A141" s="26" t="s">
        <v>17</v>
      </c>
      <c r="B141" s="60"/>
      <c r="C141" s="50">
        <v>300</v>
      </c>
      <c r="D141" s="18">
        <v>1247800</v>
      </c>
      <c r="E141" s="18">
        <v>1247800</v>
      </c>
    </row>
    <row r="142" spans="1:5" ht="25.5" x14ac:dyDescent="0.2">
      <c r="A142" s="79" t="s">
        <v>406</v>
      </c>
      <c r="B142" s="43" t="s">
        <v>106</v>
      </c>
      <c r="C142" s="21"/>
      <c r="D142" s="12">
        <v>7367922.9731999999</v>
      </c>
      <c r="E142" s="12">
        <v>7339042.0860000001</v>
      </c>
    </row>
    <row r="143" spans="1:5" x14ac:dyDescent="0.2">
      <c r="A143" s="19" t="s">
        <v>110</v>
      </c>
      <c r="B143" s="17" t="s">
        <v>313</v>
      </c>
      <c r="C143" s="38"/>
      <c r="D143" s="18"/>
      <c r="E143" s="18"/>
    </row>
    <row r="144" spans="1:5" ht="24" x14ac:dyDescent="0.2">
      <c r="A144" s="16" t="s">
        <v>108</v>
      </c>
      <c r="B144" s="17" t="s">
        <v>300</v>
      </c>
      <c r="C144" s="38"/>
      <c r="D144" s="18"/>
      <c r="E144" s="18"/>
    </row>
    <row r="145" spans="1:5" ht="24" x14ac:dyDescent="0.2">
      <c r="A145" s="30" t="s">
        <v>312</v>
      </c>
      <c r="B145" s="40"/>
      <c r="C145" s="38">
        <v>600</v>
      </c>
      <c r="D145" s="18">
        <v>68932.442880000002</v>
      </c>
      <c r="E145" s="18">
        <v>65603.462400000004</v>
      </c>
    </row>
    <row r="146" spans="1:5" ht="36" x14ac:dyDescent="0.2">
      <c r="A146" s="16" t="s">
        <v>109</v>
      </c>
      <c r="B146" s="17" t="s">
        <v>299</v>
      </c>
      <c r="C146" s="38"/>
      <c r="D146" s="18"/>
      <c r="E146" s="18"/>
    </row>
    <row r="147" spans="1:5" ht="24" x14ac:dyDescent="0.2">
      <c r="A147" s="30" t="s">
        <v>43</v>
      </c>
      <c r="B147" s="40"/>
      <c r="C147" s="38">
        <v>600</v>
      </c>
      <c r="D147" s="18">
        <v>413145.87835500005</v>
      </c>
      <c r="E147" s="18">
        <v>393193.66852499999</v>
      </c>
    </row>
    <row r="148" spans="1:5" x14ac:dyDescent="0.2">
      <c r="A148" s="16" t="s">
        <v>107</v>
      </c>
      <c r="B148" s="40" t="s">
        <v>298</v>
      </c>
      <c r="C148" s="38"/>
      <c r="D148" s="18"/>
      <c r="E148" s="18"/>
    </row>
    <row r="149" spans="1:5" x14ac:dyDescent="0.2">
      <c r="A149" s="26" t="s">
        <v>17</v>
      </c>
      <c r="B149" s="47"/>
      <c r="C149" s="48">
        <v>600</v>
      </c>
      <c r="D149" s="18">
        <v>115951.65196500001</v>
      </c>
      <c r="E149" s="18">
        <v>110351.95507500001</v>
      </c>
    </row>
    <row r="150" spans="1:5" ht="24" x14ac:dyDescent="0.2">
      <c r="A150" s="33" t="s">
        <v>111</v>
      </c>
      <c r="B150" s="34" t="s">
        <v>112</v>
      </c>
      <c r="C150" s="48"/>
      <c r="D150" s="18"/>
      <c r="E150" s="18"/>
    </row>
    <row r="151" spans="1:5" ht="24" x14ac:dyDescent="0.2">
      <c r="A151" s="30" t="s">
        <v>43</v>
      </c>
      <c r="B151" s="47"/>
      <c r="C151" s="48">
        <v>600</v>
      </c>
      <c r="D151" s="18">
        <v>782298</v>
      </c>
      <c r="E151" s="18">
        <v>782298</v>
      </c>
    </row>
    <row r="152" spans="1:5" ht="24" x14ac:dyDescent="0.2">
      <c r="A152" s="33" t="s">
        <v>113</v>
      </c>
      <c r="B152" s="34" t="s">
        <v>114</v>
      </c>
      <c r="C152" s="48"/>
      <c r="D152" s="18"/>
      <c r="E152" s="18"/>
    </row>
    <row r="153" spans="1:5" ht="24" x14ac:dyDescent="0.2">
      <c r="A153" s="30" t="s">
        <v>43</v>
      </c>
      <c r="B153" s="47"/>
      <c r="C153" s="48">
        <v>600</v>
      </c>
      <c r="D153" s="18">
        <v>1502200</v>
      </c>
      <c r="E153" s="18">
        <v>1502200</v>
      </c>
    </row>
    <row r="154" spans="1:5" ht="36" x14ac:dyDescent="0.2">
      <c r="A154" s="33" t="s">
        <v>115</v>
      </c>
      <c r="B154" s="34" t="s">
        <v>116</v>
      </c>
      <c r="C154" s="48"/>
      <c r="D154" s="18"/>
      <c r="E154" s="18"/>
    </row>
    <row r="155" spans="1:5" x14ac:dyDescent="0.2">
      <c r="A155" s="26" t="s">
        <v>17</v>
      </c>
      <c r="B155" s="47"/>
      <c r="C155" s="48">
        <v>300</v>
      </c>
      <c r="D155" s="18">
        <v>2733416</v>
      </c>
      <c r="E155" s="18">
        <v>2733416</v>
      </c>
    </row>
    <row r="156" spans="1:5" ht="24" x14ac:dyDescent="0.2">
      <c r="A156" s="30" t="s">
        <v>43</v>
      </c>
      <c r="B156" s="47"/>
      <c r="C156" s="48">
        <v>600</v>
      </c>
      <c r="D156" s="18">
        <v>1281584</v>
      </c>
      <c r="E156" s="18">
        <v>1281584</v>
      </c>
    </row>
    <row r="157" spans="1:5" ht="24" x14ac:dyDescent="0.2">
      <c r="A157" s="33" t="s">
        <v>117</v>
      </c>
      <c r="B157" s="34" t="s">
        <v>118</v>
      </c>
      <c r="C157" s="48"/>
      <c r="D157" s="18"/>
      <c r="E157" s="18"/>
    </row>
    <row r="158" spans="1:5" x14ac:dyDescent="0.2">
      <c r="A158" s="26" t="s">
        <v>17</v>
      </c>
      <c r="B158" s="47"/>
      <c r="C158" s="48">
        <v>300</v>
      </c>
      <c r="D158" s="18">
        <v>409015</v>
      </c>
      <c r="E158" s="18">
        <v>409015</v>
      </c>
    </row>
    <row r="159" spans="1:5" x14ac:dyDescent="0.2">
      <c r="A159" s="25" t="s">
        <v>119</v>
      </c>
      <c r="B159" s="47" t="s">
        <v>120</v>
      </c>
      <c r="C159" s="48"/>
      <c r="D159" s="18"/>
      <c r="E159" s="18"/>
    </row>
    <row r="160" spans="1:5" ht="24" x14ac:dyDescent="0.2">
      <c r="A160" s="30" t="s">
        <v>43</v>
      </c>
      <c r="B160" s="47"/>
      <c r="C160" s="48">
        <v>600</v>
      </c>
      <c r="D160" s="18">
        <v>61380</v>
      </c>
      <c r="E160" s="18">
        <v>61380</v>
      </c>
    </row>
    <row r="161" spans="1:5" x14ac:dyDescent="0.2">
      <c r="A161" s="30"/>
      <c r="B161" s="47"/>
      <c r="C161" s="48"/>
      <c r="D161" s="18"/>
      <c r="E161" s="18"/>
    </row>
    <row r="162" spans="1:5" x14ac:dyDescent="0.2">
      <c r="A162" s="89" t="s">
        <v>407</v>
      </c>
      <c r="B162" s="49" t="s">
        <v>121</v>
      </c>
      <c r="C162" s="50"/>
      <c r="D162" s="12">
        <v>79455.240150000012</v>
      </c>
      <c r="E162" s="12">
        <v>75618.078250000006</v>
      </c>
    </row>
    <row r="163" spans="1:5" ht="24" x14ac:dyDescent="0.2">
      <c r="A163" s="16" t="s">
        <v>122</v>
      </c>
      <c r="B163" s="17" t="s">
        <v>123</v>
      </c>
      <c r="C163" s="21"/>
      <c r="D163" s="18"/>
      <c r="E163" s="18"/>
    </row>
    <row r="164" spans="1:5" ht="24" x14ac:dyDescent="0.2">
      <c r="A164" s="39" t="s">
        <v>124</v>
      </c>
      <c r="B164" s="40" t="s">
        <v>125</v>
      </c>
      <c r="C164" s="48"/>
      <c r="D164" s="18"/>
      <c r="E164" s="18"/>
    </row>
    <row r="165" spans="1:5" ht="24" x14ac:dyDescent="0.2">
      <c r="A165" s="30" t="s">
        <v>312</v>
      </c>
      <c r="B165" s="40"/>
      <c r="C165" s="48">
        <v>600</v>
      </c>
      <c r="D165" s="18">
        <v>61846.009950000007</v>
      </c>
      <c r="E165" s="18">
        <v>58859.257250000002</v>
      </c>
    </row>
    <row r="166" spans="1:5" x14ac:dyDescent="0.2">
      <c r="A166" s="16" t="s">
        <v>128</v>
      </c>
      <c r="B166" s="17" t="s">
        <v>126</v>
      </c>
      <c r="C166" s="48"/>
      <c r="D166" s="18"/>
      <c r="E166" s="18"/>
    </row>
    <row r="167" spans="1:5" ht="24" x14ac:dyDescent="0.2">
      <c r="A167" s="39" t="s">
        <v>124</v>
      </c>
      <c r="B167" s="40" t="s">
        <v>127</v>
      </c>
      <c r="C167" s="48"/>
      <c r="D167" s="18"/>
      <c r="E167" s="18"/>
    </row>
    <row r="168" spans="1:5" ht="24" x14ac:dyDescent="0.2">
      <c r="A168" s="30" t="s">
        <v>314</v>
      </c>
      <c r="B168" s="40"/>
      <c r="C168" s="48">
        <v>600</v>
      </c>
      <c r="D168" s="18">
        <v>17609.230200000002</v>
      </c>
      <c r="E168" s="18">
        <v>16758.821</v>
      </c>
    </row>
    <row r="169" spans="1:5" ht="25.5" x14ac:dyDescent="0.2">
      <c r="A169" s="90" t="s">
        <v>408</v>
      </c>
      <c r="B169" s="63" t="s">
        <v>129</v>
      </c>
      <c r="C169" s="21"/>
      <c r="D169" s="12">
        <v>170963.40000000002</v>
      </c>
      <c r="E169" s="12">
        <v>162707</v>
      </c>
    </row>
    <row r="170" spans="1:5" x14ac:dyDescent="0.2">
      <c r="A170" s="32" t="s">
        <v>332</v>
      </c>
      <c r="B170" s="17" t="s">
        <v>130</v>
      </c>
      <c r="C170" s="38"/>
      <c r="D170" s="18"/>
      <c r="E170" s="18"/>
    </row>
    <row r="171" spans="1:5" x14ac:dyDescent="0.2">
      <c r="A171" s="39" t="s">
        <v>131</v>
      </c>
      <c r="B171" s="40" t="s">
        <v>132</v>
      </c>
      <c r="C171" s="38"/>
      <c r="D171" s="18"/>
      <c r="E171" s="18"/>
    </row>
    <row r="172" spans="1:5" ht="24" x14ac:dyDescent="0.2">
      <c r="A172" s="30" t="s">
        <v>43</v>
      </c>
      <c r="B172" s="40"/>
      <c r="C172" s="38">
        <v>600</v>
      </c>
      <c r="D172" s="18">
        <v>170963.40000000002</v>
      </c>
      <c r="E172" s="18">
        <v>162707</v>
      </c>
    </row>
    <row r="173" spans="1:5" ht="25.5" x14ac:dyDescent="0.2">
      <c r="A173" s="41" t="s">
        <v>428</v>
      </c>
      <c r="B173" s="14" t="s">
        <v>133</v>
      </c>
      <c r="C173" s="21"/>
      <c r="D173" s="112">
        <f>3216001.06557</f>
        <v>3216001.0655700001</v>
      </c>
      <c r="E173" s="112">
        <f>3060689.51235</f>
        <v>3060689.51235</v>
      </c>
    </row>
    <row r="174" spans="1:5" ht="38.25" x14ac:dyDescent="0.2">
      <c r="A174" s="79" t="s">
        <v>409</v>
      </c>
      <c r="B174" s="14" t="s">
        <v>134</v>
      </c>
      <c r="C174" s="21"/>
      <c r="D174" s="12">
        <v>906379.56144000008</v>
      </c>
      <c r="E174" s="12">
        <v>862607.43119999999</v>
      </c>
    </row>
    <row r="175" spans="1:5" x14ac:dyDescent="0.2">
      <c r="A175" s="28" t="s">
        <v>135</v>
      </c>
      <c r="B175" s="17" t="s">
        <v>359</v>
      </c>
      <c r="C175" s="15"/>
      <c r="D175" s="18"/>
      <c r="E175" s="18"/>
    </row>
    <row r="176" spans="1:5" x14ac:dyDescent="0.2">
      <c r="A176" s="26" t="s">
        <v>136</v>
      </c>
      <c r="B176" s="23"/>
      <c r="C176" s="21">
        <v>400</v>
      </c>
      <c r="D176" s="18">
        <v>906379.56144000008</v>
      </c>
      <c r="E176" s="18">
        <v>862607.43119999999</v>
      </c>
    </row>
    <row r="177" spans="1:5" ht="38.25" x14ac:dyDescent="0.2">
      <c r="A177" s="79" t="s">
        <v>410</v>
      </c>
      <c r="B177" s="14" t="s">
        <v>137</v>
      </c>
      <c r="C177" s="21"/>
      <c r="D177" s="12">
        <v>1940434.59</v>
      </c>
      <c r="E177" s="12">
        <v>1846724.45</v>
      </c>
    </row>
    <row r="178" spans="1:5" x14ac:dyDescent="0.2">
      <c r="A178" s="16" t="s">
        <v>138</v>
      </c>
      <c r="B178" s="17" t="s">
        <v>139</v>
      </c>
      <c r="C178" s="15"/>
      <c r="D178" s="18"/>
      <c r="E178" s="18"/>
    </row>
    <row r="179" spans="1:5" x14ac:dyDescent="0.2">
      <c r="A179" s="26" t="s">
        <v>17</v>
      </c>
      <c r="B179" s="68"/>
      <c r="C179" s="21">
        <v>300</v>
      </c>
      <c r="D179" s="18">
        <v>1940434.59</v>
      </c>
      <c r="E179" s="18">
        <v>1846724.45</v>
      </c>
    </row>
    <row r="180" spans="1:5" ht="38.25" x14ac:dyDescent="0.2">
      <c r="A180" s="79" t="s">
        <v>411</v>
      </c>
      <c r="B180" s="43" t="s">
        <v>140</v>
      </c>
      <c r="C180" s="21"/>
      <c r="D180" s="12">
        <v>369186.91413000005</v>
      </c>
      <c r="E180" s="12">
        <v>351357.63115000003</v>
      </c>
    </row>
    <row r="181" spans="1:5" x14ac:dyDescent="0.2">
      <c r="A181" s="16" t="s">
        <v>141</v>
      </c>
      <c r="B181" s="17" t="s">
        <v>142</v>
      </c>
      <c r="C181" s="15"/>
      <c r="D181" s="18"/>
      <c r="E181" s="18"/>
    </row>
    <row r="182" spans="1:5" x14ac:dyDescent="0.2">
      <c r="A182" s="26" t="s">
        <v>17</v>
      </c>
      <c r="B182" s="23"/>
      <c r="C182" s="21">
        <v>300</v>
      </c>
      <c r="D182" s="18">
        <v>369186.91413000005</v>
      </c>
      <c r="E182" s="18">
        <v>351357.63115000003</v>
      </c>
    </row>
    <row r="183" spans="1:5" ht="27.75" customHeight="1" x14ac:dyDescent="0.2">
      <c r="A183" s="51" t="s">
        <v>429</v>
      </c>
      <c r="B183" s="49" t="s">
        <v>143</v>
      </c>
      <c r="C183" s="50"/>
      <c r="D183" s="12">
        <v>348765.33600000001</v>
      </c>
      <c r="E183" s="12">
        <v>331922.28499999997</v>
      </c>
    </row>
    <row r="184" spans="1:5" ht="25.5" x14ac:dyDescent="0.2">
      <c r="A184" s="41" t="s">
        <v>412</v>
      </c>
      <c r="B184" s="14" t="s">
        <v>144</v>
      </c>
      <c r="C184" s="21"/>
      <c r="D184" s="12">
        <v>140189.98800000001</v>
      </c>
      <c r="E184" s="12">
        <v>133419.74</v>
      </c>
    </row>
    <row r="185" spans="1:5" ht="36" x14ac:dyDescent="0.2">
      <c r="A185" s="64" t="s">
        <v>369</v>
      </c>
      <c r="B185" s="17" t="s">
        <v>146</v>
      </c>
      <c r="C185" s="38"/>
      <c r="D185" s="18"/>
      <c r="E185" s="18"/>
    </row>
    <row r="186" spans="1:5" x14ac:dyDescent="0.2">
      <c r="A186" s="39" t="s">
        <v>145</v>
      </c>
      <c r="B186" s="40" t="s">
        <v>147</v>
      </c>
      <c r="C186" s="38"/>
      <c r="D186" s="18"/>
      <c r="E186" s="18"/>
    </row>
    <row r="187" spans="1:5" x14ac:dyDescent="0.2">
      <c r="A187" s="26" t="s">
        <v>24</v>
      </c>
      <c r="B187" s="23"/>
      <c r="C187" s="38">
        <v>200</v>
      </c>
      <c r="D187" s="18">
        <v>140189.98800000001</v>
      </c>
      <c r="E187" s="18">
        <v>133419.74</v>
      </c>
    </row>
    <row r="188" spans="1:5" ht="38.25" x14ac:dyDescent="0.2">
      <c r="A188" s="41" t="s">
        <v>413</v>
      </c>
      <c r="B188" s="14" t="s">
        <v>148</v>
      </c>
      <c r="C188" s="21"/>
      <c r="D188" s="12">
        <v>105142.49100000001</v>
      </c>
      <c r="E188" s="12">
        <v>100064.81</v>
      </c>
    </row>
    <row r="189" spans="1:5" ht="36" x14ac:dyDescent="0.2">
      <c r="A189" s="16" t="s">
        <v>150</v>
      </c>
      <c r="B189" s="17" t="s">
        <v>151</v>
      </c>
      <c r="C189" s="38"/>
      <c r="D189" s="18"/>
      <c r="E189" s="18"/>
    </row>
    <row r="190" spans="1:5" ht="24" x14ac:dyDescent="0.2">
      <c r="A190" s="39" t="s">
        <v>149</v>
      </c>
      <c r="B190" s="40" t="s">
        <v>356</v>
      </c>
      <c r="C190" s="38"/>
      <c r="D190" s="18"/>
      <c r="E190" s="18"/>
    </row>
    <row r="191" spans="1:5" ht="24" x14ac:dyDescent="0.2">
      <c r="A191" s="30" t="s">
        <v>312</v>
      </c>
      <c r="B191" s="40"/>
      <c r="C191" s="21">
        <v>600</v>
      </c>
      <c r="D191" s="18">
        <v>92320.236000000004</v>
      </c>
      <c r="E191" s="18">
        <v>87861.78</v>
      </c>
    </row>
    <row r="192" spans="1:5" ht="24" x14ac:dyDescent="0.2">
      <c r="A192" s="16" t="s">
        <v>152</v>
      </c>
      <c r="B192" s="17" t="s">
        <v>153</v>
      </c>
      <c r="C192" s="38"/>
      <c r="D192" s="18"/>
      <c r="E192" s="18"/>
    </row>
    <row r="193" spans="1:5" ht="24" x14ac:dyDescent="0.2">
      <c r="A193" s="39" t="s">
        <v>149</v>
      </c>
      <c r="B193" s="40" t="s">
        <v>154</v>
      </c>
      <c r="C193" s="38"/>
      <c r="D193" s="18"/>
      <c r="E193" s="18"/>
    </row>
    <row r="194" spans="1:5" ht="24" x14ac:dyDescent="0.2">
      <c r="A194" s="30" t="s">
        <v>43</v>
      </c>
      <c r="B194" s="20"/>
      <c r="C194" s="21">
        <v>600</v>
      </c>
      <c r="D194" s="18">
        <v>12822.255000000001</v>
      </c>
      <c r="E194" s="18">
        <v>12203.03</v>
      </c>
    </row>
    <row r="195" spans="1:5" ht="25.5" x14ac:dyDescent="0.2">
      <c r="A195" s="41" t="s">
        <v>414</v>
      </c>
      <c r="B195" s="14" t="s">
        <v>155</v>
      </c>
      <c r="C195" s="21"/>
      <c r="D195" s="12">
        <v>17951.156999999999</v>
      </c>
      <c r="E195" s="12">
        <v>17084.235000000001</v>
      </c>
    </row>
    <row r="196" spans="1:5" ht="24" x14ac:dyDescent="0.2">
      <c r="A196" s="16" t="s">
        <v>156</v>
      </c>
      <c r="B196" s="17" t="s">
        <v>157</v>
      </c>
      <c r="C196" s="38"/>
      <c r="D196" s="18"/>
      <c r="E196" s="18"/>
    </row>
    <row r="197" spans="1:5" ht="24" x14ac:dyDescent="0.2">
      <c r="A197" s="39" t="s">
        <v>158</v>
      </c>
      <c r="B197" s="40" t="s">
        <v>159</v>
      </c>
      <c r="C197" s="38"/>
      <c r="D197" s="18"/>
      <c r="E197" s="18"/>
    </row>
    <row r="198" spans="1:5" ht="24" x14ac:dyDescent="0.2">
      <c r="A198" s="30" t="s">
        <v>43</v>
      </c>
      <c r="B198" s="23"/>
      <c r="C198" s="21">
        <v>600</v>
      </c>
      <c r="D198" s="18">
        <v>17951.156999999999</v>
      </c>
      <c r="E198" s="18">
        <v>17084.235000000001</v>
      </c>
    </row>
    <row r="199" spans="1:5" ht="25.5" x14ac:dyDescent="0.2">
      <c r="A199" s="80" t="s">
        <v>320</v>
      </c>
      <c r="B199" s="23"/>
      <c r="C199" s="21"/>
      <c r="D199" s="12">
        <v>85481.700000000012</v>
      </c>
      <c r="E199" s="12">
        <v>81353.5</v>
      </c>
    </row>
    <row r="200" spans="1:5" x14ac:dyDescent="0.2">
      <c r="A200" s="52" t="s">
        <v>350</v>
      </c>
      <c r="B200" s="20" t="s">
        <v>307</v>
      </c>
      <c r="C200" s="21"/>
      <c r="D200" s="18"/>
      <c r="E200" s="18"/>
    </row>
    <row r="201" spans="1:5" ht="24" x14ac:dyDescent="0.2">
      <c r="A201" s="30" t="s">
        <v>43</v>
      </c>
      <c r="B201" s="23"/>
      <c r="C201" s="21">
        <v>600</v>
      </c>
      <c r="D201" s="18">
        <v>85481.700000000012</v>
      </c>
      <c r="E201" s="18">
        <v>81353.5</v>
      </c>
    </row>
    <row r="202" spans="1:5" ht="25.5" x14ac:dyDescent="0.2">
      <c r="A202" s="41" t="s">
        <v>430</v>
      </c>
      <c r="B202" s="14" t="s">
        <v>160</v>
      </c>
      <c r="C202" s="21"/>
      <c r="D202" s="12">
        <f>D203+D214+D244</f>
        <v>85300745.333979994</v>
      </c>
      <c r="E202" s="12">
        <v>83849149.050300002</v>
      </c>
    </row>
    <row r="203" spans="1:5" ht="25.5" x14ac:dyDescent="0.2">
      <c r="A203" s="51" t="s">
        <v>415</v>
      </c>
      <c r="B203" s="49" t="s">
        <v>161</v>
      </c>
      <c r="C203" s="50"/>
      <c r="D203" s="12">
        <v>3041541.4640400005</v>
      </c>
      <c r="E203" s="12">
        <v>2894655.1542000002</v>
      </c>
    </row>
    <row r="204" spans="1:5" x14ac:dyDescent="0.2">
      <c r="A204" s="16" t="s">
        <v>162</v>
      </c>
      <c r="B204" s="17" t="s">
        <v>163</v>
      </c>
      <c r="C204" s="81"/>
      <c r="D204" s="18"/>
      <c r="E204" s="18"/>
    </row>
    <row r="205" spans="1:5" ht="24" x14ac:dyDescent="0.2">
      <c r="A205" s="39" t="s">
        <v>164</v>
      </c>
      <c r="B205" s="40" t="s">
        <v>165</v>
      </c>
      <c r="C205" s="81"/>
      <c r="D205" s="18"/>
      <c r="E205" s="18"/>
    </row>
    <row r="206" spans="1:5" ht="24" x14ac:dyDescent="0.2">
      <c r="A206" s="30" t="s">
        <v>312</v>
      </c>
      <c r="B206" s="23"/>
      <c r="C206" s="38">
        <v>600</v>
      </c>
      <c r="D206" s="18">
        <v>2571392.1140400004</v>
      </c>
      <c r="E206" s="18">
        <v>2447210.9042000002</v>
      </c>
    </row>
    <row r="207" spans="1:5" x14ac:dyDescent="0.2">
      <c r="A207" s="16" t="s">
        <v>166</v>
      </c>
      <c r="B207" s="17" t="s">
        <v>167</v>
      </c>
      <c r="C207" s="81"/>
      <c r="D207" s="18"/>
      <c r="E207" s="18"/>
    </row>
    <row r="208" spans="1:5" x14ac:dyDescent="0.2">
      <c r="A208" s="39" t="s">
        <v>168</v>
      </c>
      <c r="B208" s="40" t="s">
        <v>169</v>
      </c>
      <c r="C208" s="81"/>
      <c r="D208" s="18"/>
      <c r="E208" s="18"/>
    </row>
    <row r="209" spans="1:8" ht="24" x14ac:dyDescent="0.2">
      <c r="A209" s="30" t="s">
        <v>43</v>
      </c>
      <c r="B209" s="23"/>
      <c r="C209" s="38">
        <v>600</v>
      </c>
      <c r="D209" s="18">
        <v>354749.05499999999</v>
      </c>
      <c r="E209" s="18">
        <v>337617.03</v>
      </c>
      <c r="H209" s="91"/>
    </row>
    <row r="210" spans="1:8" ht="24" x14ac:dyDescent="0.2">
      <c r="A210" s="16" t="s">
        <v>321</v>
      </c>
      <c r="B210" s="17" t="s">
        <v>170</v>
      </c>
      <c r="C210" s="81"/>
      <c r="D210" s="18"/>
      <c r="E210" s="18"/>
    </row>
    <row r="211" spans="1:8" x14ac:dyDescent="0.2">
      <c r="A211" s="39" t="s">
        <v>168</v>
      </c>
      <c r="B211" s="40" t="s">
        <v>171</v>
      </c>
      <c r="C211" s="81"/>
      <c r="D211" s="18"/>
      <c r="E211" s="18"/>
    </row>
    <row r="212" spans="1:8" ht="24" x14ac:dyDescent="0.2">
      <c r="A212" s="30" t="s">
        <v>43</v>
      </c>
      <c r="B212" s="23"/>
      <c r="C212" s="38">
        <v>600</v>
      </c>
      <c r="D212" s="18">
        <v>115400.29500000001</v>
      </c>
      <c r="E212" s="18">
        <v>109827.22</v>
      </c>
    </row>
    <row r="213" spans="1:8" x14ac:dyDescent="0.2">
      <c r="A213" s="30"/>
      <c r="B213" s="20"/>
      <c r="C213" s="38"/>
      <c r="D213" s="18"/>
      <c r="E213" s="18"/>
    </row>
    <row r="214" spans="1:8" ht="25.5" x14ac:dyDescent="0.2">
      <c r="A214" s="41" t="s">
        <v>416</v>
      </c>
      <c r="B214" s="14" t="s">
        <v>172</v>
      </c>
      <c r="C214" s="21"/>
      <c r="D214" s="12">
        <f>SUM(D217:D243)</f>
        <v>64833964.481020004</v>
      </c>
      <c r="E214" s="12">
        <v>64370778.169499993</v>
      </c>
    </row>
    <row r="215" spans="1:8" x14ac:dyDescent="0.2">
      <c r="A215" s="16" t="s">
        <v>322</v>
      </c>
      <c r="B215" s="17" t="s">
        <v>173</v>
      </c>
      <c r="C215" s="57"/>
      <c r="D215" s="18"/>
      <c r="E215" s="18"/>
    </row>
    <row r="216" spans="1:8" x14ac:dyDescent="0.2">
      <c r="A216" s="39" t="s">
        <v>174</v>
      </c>
      <c r="B216" s="40" t="s">
        <v>175</v>
      </c>
      <c r="C216" s="57"/>
      <c r="D216" s="18"/>
      <c r="E216" s="18"/>
    </row>
    <row r="217" spans="1:8" x14ac:dyDescent="0.2">
      <c r="A217" s="26" t="s">
        <v>318</v>
      </c>
      <c r="B217" s="40"/>
      <c r="C217" s="38">
        <v>200</v>
      </c>
      <c r="D217" s="18">
        <v>76848.048300000009</v>
      </c>
      <c r="E217" s="18">
        <v>73136.796499999997</v>
      </c>
    </row>
    <row r="218" spans="1:8" x14ac:dyDescent="0.2">
      <c r="A218" s="16" t="s">
        <v>176</v>
      </c>
      <c r="B218" s="17" t="s">
        <v>177</v>
      </c>
      <c r="C218" s="57"/>
      <c r="D218" s="18"/>
      <c r="E218" s="18"/>
    </row>
    <row r="219" spans="1:8" x14ac:dyDescent="0.2">
      <c r="A219" s="39" t="s">
        <v>178</v>
      </c>
      <c r="B219" s="40" t="s">
        <v>179</v>
      </c>
      <c r="C219" s="57"/>
      <c r="D219" s="18"/>
      <c r="E219" s="18"/>
    </row>
    <row r="220" spans="1:8" ht="24" x14ac:dyDescent="0.2">
      <c r="A220" s="30" t="s">
        <v>314</v>
      </c>
      <c r="B220" s="40"/>
      <c r="C220" s="38">
        <v>600</v>
      </c>
      <c r="D220" s="18">
        <v>10323761.679720001</v>
      </c>
      <c r="E220" s="18">
        <v>9825192.3599999994</v>
      </c>
    </row>
    <row r="221" spans="1:8" x14ac:dyDescent="0.2">
      <c r="A221" s="39" t="s">
        <v>174</v>
      </c>
      <c r="B221" s="40" t="s">
        <v>180</v>
      </c>
      <c r="C221" s="57"/>
      <c r="D221" s="18"/>
      <c r="E221" s="18"/>
    </row>
    <row r="222" spans="1:8" ht="24" x14ac:dyDescent="0.2">
      <c r="A222" s="30" t="s">
        <v>314</v>
      </c>
      <c r="B222" s="40"/>
      <c r="C222" s="38">
        <v>600</v>
      </c>
      <c r="D222" s="18">
        <v>504282.19281000004</v>
      </c>
      <c r="E222" s="18">
        <v>479928.7</v>
      </c>
    </row>
    <row r="223" spans="1:8" x14ac:dyDescent="0.2">
      <c r="A223" s="16" t="s">
        <v>181</v>
      </c>
      <c r="B223" s="17" t="s">
        <v>182</v>
      </c>
      <c r="C223" s="57"/>
      <c r="D223" s="18"/>
      <c r="E223" s="18"/>
    </row>
    <row r="224" spans="1:8" ht="24" x14ac:dyDescent="0.2">
      <c r="A224" s="39" t="s">
        <v>183</v>
      </c>
      <c r="B224" s="40" t="s">
        <v>184</v>
      </c>
      <c r="C224" s="57"/>
      <c r="D224" s="18"/>
      <c r="E224" s="18"/>
    </row>
    <row r="225" spans="1:5" ht="24" x14ac:dyDescent="0.2">
      <c r="A225" s="30" t="s">
        <v>314</v>
      </c>
      <c r="B225" s="40"/>
      <c r="C225" s="38">
        <v>600</v>
      </c>
      <c r="D225" s="18">
        <f>10799587.0146-2000000</f>
        <v>8799587.0145999994</v>
      </c>
      <c r="E225" s="18">
        <v>10278038.483000001</v>
      </c>
    </row>
    <row r="226" spans="1:5" x14ac:dyDescent="0.2">
      <c r="A226" s="39" t="s">
        <v>174</v>
      </c>
      <c r="B226" s="40" t="s">
        <v>185</v>
      </c>
      <c r="C226" s="57"/>
      <c r="D226" s="18"/>
      <c r="E226" s="18"/>
    </row>
    <row r="227" spans="1:5" ht="24" x14ac:dyDescent="0.2">
      <c r="A227" s="30" t="s">
        <v>314</v>
      </c>
      <c r="B227" s="40"/>
      <c r="C227" s="38">
        <v>600</v>
      </c>
      <c r="D227" s="18">
        <v>253880.649</v>
      </c>
      <c r="E227" s="18">
        <v>241619.89</v>
      </c>
    </row>
    <row r="228" spans="1:5" x14ac:dyDescent="0.2">
      <c r="A228" s="16" t="s">
        <v>186</v>
      </c>
      <c r="B228" s="17" t="s">
        <v>187</v>
      </c>
      <c r="C228" s="57"/>
      <c r="D228" s="18"/>
      <c r="E228" s="18"/>
    </row>
    <row r="229" spans="1:5" x14ac:dyDescent="0.2">
      <c r="A229" s="39" t="s">
        <v>188</v>
      </c>
      <c r="B229" s="82" t="s">
        <v>189</v>
      </c>
      <c r="C229" s="57"/>
      <c r="D229" s="18"/>
      <c r="E229" s="18"/>
    </row>
    <row r="230" spans="1:5" ht="24" x14ac:dyDescent="0.2">
      <c r="A230" s="30" t="s">
        <v>314</v>
      </c>
      <c r="B230" s="40"/>
      <c r="C230" s="38">
        <v>600</v>
      </c>
      <c r="D230" s="18">
        <v>26901287.597910002</v>
      </c>
      <c r="E230" s="18">
        <v>25602133.559999999</v>
      </c>
    </row>
    <row r="231" spans="1:5" x14ac:dyDescent="0.2">
      <c r="A231" s="39" t="s">
        <v>174</v>
      </c>
      <c r="B231" s="40" t="s">
        <v>190</v>
      </c>
      <c r="C231" s="38"/>
      <c r="D231" s="18"/>
      <c r="E231" s="18"/>
    </row>
    <row r="232" spans="1:5" ht="24" x14ac:dyDescent="0.2">
      <c r="A232" s="30" t="s">
        <v>331</v>
      </c>
      <c r="B232" s="40"/>
      <c r="C232" s="38">
        <v>600</v>
      </c>
      <c r="D232" s="18">
        <v>1072624.3721799999</v>
      </c>
      <c r="E232" s="18">
        <v>1020823.71</v>
      </c>
    </row>
    <row r="233" spans="1:5" x14ac:dyDescent="0.2">
      <c r="A233" s="16" t="s">
        <v>191</v>
      </c>
      <c r="B233" s="17" t="s">
        <v>192</v>
      </c>
      <c r="C233" s="57"/>
      <c r="D233" s="18"/>
      <c r="E233" s="18"/>
    </row>
    <row r="234" spans="1:5" x14ac:dyDescent="0.2">
      <c r="A234" s="39" t="s">
        <v>339</v>
      </c>
      <c r="B234" s="40" t="s">
        <v>193</v>
      </c>
      <c r="C234" s="38"/>
      <c r="D234" s="18"/>
      <c r="E234" s="18"/>
    </row>
    <row r="235" spans="1:5" ht="24" x14ac:dyDescent="0.2">
      <c r="A235" s="30" t="s">
        <v>312</v>
      </c>
      <c r="B235" s="40"/>
      <c r="C235" s="38">
        <v>600</v>
      </c>
      <c r="D235" s="18">
        <v>927476.44500000007</v>
      </c>
      <c r="E235" s="18">
        <v>882685.48</v>
      </c>
    </row>
    <row r="236" spans="1:5" ht="24" x14ac:dyDescent="0.2">
      <c r="A236" s="19" t="s">
        <v>194</v>
      </c>
      <c r="B236" s="17" t="s">
        <v>195</v>
      </c>
      <c r="C236" s="38"/>
      <c r="D236" s="18"/>
      <c r="E236" s="18"/>
    </row>
    <row r="237" spans="1:5" x14ac:dyDescent="0.2">
      <c r="A237" s="39" t="s">
        <v>174</v>
      </c>
      <c r="B237" s="40" t="s">
        <v>196</v>
      </c>
      <c r="C237" s="38"/>
      <c r="D237" s="18"/>
      <c r="E237" s="18"/>
    </row>
    <row r="238" spans="1:5" ht="24" x14ac:dyDescent="0.2">
      <c r="A238" s="30" t="s">
        <v>43</v>
      </c>
      <c r="B238" s="40"/>
      <c r="C238" s="38">
        <v>600</v>
      </c>
      <c r="D238" s="18">
        <v>132496.63500000001</v>
      </c>
      <c r="E238" s="18">
        <v>126097.93</v>
      </c>
    </row>
    <row r="239" spans="1:5" x14ac:dyDescent="0.2">
      <c r="A239" s="25" t="s">
        <v>367</v>
      </c>
      <c r="B239" s="17" t="s">
        <v>368</v>
      </c>
      <c r="C239" s="38"/>
      <c r="D239" s="18"/>
      <c r="E239" s="18"/>
    </row>
    <row r="240" spans="1:5" ht="24" x14ac:dyDescent="0.2">
      <c r="A240" s="30" t="s">
        <v>43</v>
      </c>
      <c r="B240" s="40"/>
      <c r="C240" s="38">
        <v>600</v>
      </c>
      <c r="D240" s="45">
        <v>15829325</v>
      </c>
      <c r="E240" s="45">
        <v>15829325</v>
      </c>
    </row>
    <row r="241" spans="1:5" x14ac:dyDescent="0.2">
      <c r="A241" s="19" t="s">
        <v>197</v>
      </c>
      <c r="B241" s="17" t="s">
        <v>198</v>
      </c>
      <c r="C241" s="38"/>
      <c r="D241" s="18"/>
      <c r="E241" s="18"/>
    </row>
    <row r="242" spans="1:5" x14ac:dyDescent="0.2">
      <c r="A242" s="39" t="s">
        <v>174</v>
      </c>
      <c r="B242" s="40" t="s">
        <v>199</v>
      </c>
      <c r="C242" s="38"/>
      <c r="D242" s="18"/>
      <c r="E242" s="18"/>
    </row>
    <row r="243" spans="1:5" ht="24" x14ac:dyDescent="0.2">
      <c r="A243" s="30" t="s">
        <v>43</v>
      </c>
      <c r="B243" s="40"/>
      <c r="C243" s="38">
        <v>600</v>
      </c>
      <c r="D243" s="18">
        <v>12394.846500000001</v>
      </c>
      <c r="E243" s="18">
        <v>11796.26</v>
      </c>
    </row>
    <row r="244" spans="1:5" ht="25.5" x14ac:dyDescent="0.2">
      <c r="A244" s="41" t="s">
        <v>419</v>
      </c>
      <c r="B244" s="14" t="s">
        <v>200</v>
      </c>
      <c r="C244" s="21"/>
      <c r="D244" s="12">
        <v>17425239.388920002</v>
      </c>
      <c r="E244" s="12">
        <v>16583715.726599999</v>
      </c>
    </row>
    <row r="245" spans="1:5" x14ac:dyDescent="0.2">
      <c r="A245" s="16" t="s">
        <v>347</v>
      </c>
      <c r="B245" s="55" t="s">
        <v>201</v>
      </c>
      <c r="C245" s="38"/>
      <c r="D245" s="18"/>
      <c r="E245" s="18"/>
    </row>
    <row r="246" spans="1:5" x14ac:dyDescent="0.2">
      <c r="A246" s="39" t="s">
        <v>202</v>
      </c>
      <c r="B246" s="56" t="s">
        <v>203</v>
      </c>
      <c r="C246" s="38"/>
      <c r="D246" s="18"/>
      <c r="E246" s="18"/>
    </row>
    <row r="247" spans="1:5" ht="24" x14ac:dyDescent="0.2">
      <c r="A247" s="30" t="s">
        <v>312</v>
      </c>
      <c r="B247" s="56"/>
      <c r="C247" s="38">
        <v>600</v>
      </c>
      <c r="D247" s="18">
        <v>49579.386000000006</v>
      </c>
      <c r="E247" s="18">
        <v>47185.03</v>
      </c>
    </row>
    <row r="248" spans="1:5" x14ac:dyDescent="0.2">
      <c r="A248" s="30" t="s">
        <v>342</v>
      </c>
      <c r="B248" s="40" t="s">
        <v>204</v>
      </c>
      <c r="C248" s="38"/>
      <c r="D248" s="18"/>
      <c r="E248" s="18"/>
    </row>
    <row r="249" spans="1:5" ht="24" x14ac:dyDescent="0.2">
      <c r="A249" s="30" t="s">
        <v>312</v>
      </c>
      <c r="B249" s="54"/>
      <c r="C249" s="38">
        <v>600</v>
      </c>
      <c r="D249" s="18">
        <v>15492814.434210001</v>
      </c>
      <c r="E249" s="18">
        <v>14744614.099549999</v>
      </c>
    </row>
    <row r="250" spans="1:5" ht="24" x14ac:dyDescent="0.2">
      <c r="A250" s="16" t="s">
        <v>205</v>
      </c>
      <c r="B250" s="55" t="s">
        <v>206</v>
      </c>
      <c r="C250" s="38"/>
      <c r="D250" s="18"/>
      <c r="E250" s="18"/>
    </row>
    <row r="251" spans="1:5" x14ac:dyDescent="0.2">
      <c r="A251" s="39" t="s">
        <v>202</v>
      </c>
      <c r="B251" s="56" t="s">
        <v>207</v>
      </c>
      <c r="C251" s="38"/>
      <c r="D251" s="18"/>
      <c r="E251" s="18"/>
    </row>
    <row r="252" spans="1:5" ht="24" x14ac:dyDescent="0.2">
      <c r="A252" s="30" t="s">
        <v>314</v>
      </c>
      <c r="B252" s="54"/>
      <c r="C252" s="38">
        <v>600</v>
      </c>
      <c r="D252" s="18">
        <v>1882845.56871</v>
      </c>
      <c r="E252" s="18">
        <v>1791916.59705</v>
      </c>
    </row>
    <row r="253" spans="1:5" ht="25.5" x14ac:dyDescent="0.2">
      <c r="A253" s="41" t="s">
        <v>431</v>
      </c>
      <c r="B253" s="14" t="s">
        <v>208</v>
      </c>
      <c r="C253" s="21"/>
      <c r="D253" s="12">
        <v>11561304.600000001</v>
      </c>
      <c r="E253" s="12">
        <v>42618433</v>
      </c>
    </row>
    <row r="254" spans="1:5" ht="38.25" x14ac:dyDescent="0.2">
      <c r="A254" s="51" t="s">
        <v>418</v>
      </c>
      <c r="B254" s="49" t="s">
        <v>209</v>
      </c>
      <c r="C254" s="69"/>
      <c r="D254" s="12">
        <v>9766188.9000000004</v>
      </c>
      <c r="E254" s="12">
        <v>40910009.5</v>
      </c>
    </row>
    <row r="255" spans="1:5" x14ac:dyDescent="0.2">
      <c r="A255" s="16" t="s">
        <v>211</v>
      </c>
      <c r="B255" s="58" t="s">
        <v>212</v>
      </c>
      <c r="C255" s="21"/>
      <c r="D255" s="18"/>
      <c r="E255" s="18"/>
    </row>
    <row r="256" spans="1:5" x14ac:dyDescent="0.2">
      <c r="A256" s="16" t="s">
        <v>395</v>
      </c>
      <c r="B256" s="58" t="s">
        <v>453</v>
      </c>
      <c r="C256" s="38"/>
      <c r="D256" s="18"/>
      <c r="E256" s="18"/>
    </row>
    <row r="257" spans="1:5" x14ac:dyDescent="0.2">
      <c r="A257" s="26" t="s">
        <v>24</v>
      </c>
      <c r="B257" s="58"/>
      <c r="C257" s="38">
        <v>200</v>
      </c>
      <c r="D257" s="18">
        <v>437600</v>
      </c>
      <c r="E257" s="18">
        <v>1383009</v>
      </c>
    </row>
    <row r="258" spans="1:5" x14ac:dyDescent="0.2">
      <c r="A258" s="16" t="s">
        <v>210</v>
      </c>
      <c r="B258" s="58" t="s">
        <v>454</v>
      </c>
      <c r="C258" s="38"/>
      <c r="D258" s="18"/>
      <c r="E258" s="18"/>
    </row>
    <row r="259" spans="1:5" x14ac:dyDescent="0.2">
      <c r="A259" s="26" t="s">
        <v>24</v>
      </c>
      <c r="B259" s="58"/>
      <c r="C259" s="38">
        <v>200</v>
      </c>
      <c r="D259" s="18">
        <v>1015588.9</v>
      </c>
      <c r="E259" s="18"/>
    </row>
    <row r="260" spans="1:5" x14ac:dyDescent="0.2">
      <c r="A260" s="16" t="s">
        <v>395</v>
      </c>
      <c r="B260" s="58" t="s">
        <v>455</v>
      </c>
      <c r="C260" s="38"/>
      <c r="D260" s="18"/>
      <c r="E260" s="18"/>
    </row>
    <row r="261" spans="1:5" x14ac:dyDescent="0.2">
      <c r="A261" s="30" t="s">
        <v>136</v>
      </c>
      <c r="B261" s="58"/>
      <c r="C261" s="38">
        <v>400</v>
      </c>
      <c r="D261" s="18">
        <v>8313000</v>
      </c>
      <c r="E261" s="18">
        <v>39527000</v>
      </c>
    </row>
    <row r="262" spans="1:5" ht="25.5" x14ac:dyDescent="0.2">
      <c r="A262" s="79" t="s">
        <v>417</v>
      </c>
      <c r="B262" s="49" t="s">
        <v>213</v>
      </c>
      <c r="C262" s="21"/>
      <c r="D262" s="12">
        <v>1795115.7000000002</v>
      </c>
      <c r="E262" s="12">
        <v>1708423.5</v>
      </c>
    </row>
    <row r="263" spans="1:5" x14ac:dyDescent="0.2">
      <c r="A263" s="25" t="s">
        <v>214</v>
      </c>
      <c r="B263" s="58" t="s">
        <v>215</v>
      </c>
      <c r="C263" s="21"/>
      <c r="D263" s="18"/>
      <c r="E263" s="18"/>
    </row>
    <row r="264" spans="1:5" x14ac:dyDescent="0.2">
      <c r="A264" s="26" t="s">
        <v>348</v>
      </c>
      <c r="B264" s="71" t="s">
        <v>216</v>
      </c>
      <c r="C264" s="21"/>
      <c r="D264" s="18"/>
      <c r="E264" s="18"/>
    </row>
    <row r="265" spans="1:5" x14ac:dyDescent="0.2">
      <c r="A265" s="26" t="s">
        <v>24</v>
      </c>
      <c r="B265" s="20"/>
      <c r="C265" s="38">
        <v>200</v>
      </c>
      <c r="D265" s="18">
        <v>1795115.7000000002</v>
      </c>
      <c r="E265" s="18">
        <v>1708423.5</v>
      </c>
    </row>
    <row r="266" spans="1:5" ht="25.5" x14ac:dyDescent="0.2">
      <c r="A266" s="41" t="s">
        <v>432</v>
      </c>
      <c r="B266" s="14" t="s">
        <v>217</v>
      </c>
      <c r="C266" s="21"/>
      <c r="D266" s="12">
        <f>D267</f>
        <v>27204397.329999998</v>
      </c>
      <c r="E266" s="12">
        <f>E267</f>
        <v>38499000</v>
      </c>
    </row>
    <row r="267" spans="1:5" ht="25.5" x14ac:dyDescent="0.2">
      <c r="A267" s="41" t="s">
        <v>420</v>
      </c>
      <c r="B267" s="14" t="s">
        <v>218</v>
      </c>
      <c r="C267" s="21"/>
      <c r="D267" s="12">
        <f>D270+D272+D275</f>
        <v>27204397.329999998</v>
      </c>
      <c r="E267" s="12">
        <f>E270</f>
        <v>38499000</v>
      </c>
    </row>
    <row r="268" spans="1:5" ht="24" x14ac:dyDescent="0.2">
      <c r="A268" s="16" t="s">
        <v>219</v>
      </c>
      <c r="B268" s="17" t="s">
        <v>220</v>
      </c>
      <c r="C268" s="57"/>
      <c r="D268" s="18"/>
      <c r="E268" s="18"/>
    </row>
    <row r="269" spans="1:5" x14ac:dyDescent="0.2">
      <c r="A269" s="39" t="s">
        <v>221</v>
      </c>
      <c r="B269" s="40" t="s">
        <v>222</v>
      </c>
      <c r="C269" s="57"/>
      <c r="D269" s="18"/>
      <c r="E269" s="18"/>
    </row>
    <row r="270" spans="1:5" x14ac:dyDescent="0.2">
      <c r="A270" s="26" t="s">
        <v>24</v>
      </c>
      <c r="B270" s="20"/>
      <c r="C270" s="38">
        <v>200</v>
      </c>
      <c r="D270" s="18">
        <f>26904000-3250000-5000000</f>
        <v>18654000</v>
      </c>
      <c r="E270" s="18">
        <f>42259000-3760000</f>
        <v>38499000</v>
      </c>
    </row>
    <row r="271" spans="1:5" ht="24" x14ac:dyDescent="0.2">
      <c r="A271" s="103" t="s">
        <v>451</v>
      </c>
      <c r="B271" s="104" t="s">
        <v>452</v>
      </c>
      <c r="C271" s="38"/>
      <c r="D271" s="18"/>
      <c r="E271" s="3"/>
    </row>
    <row r="272" spans="1:5" x14ac:dyDescent="0.2">
      <c r="A272" s="30" t="s">
        <v>136</v>
      </c>
      <c r="B272" s="20"/>
      <c r="C272" s="38">
        <v>400</v>
      </c>
      <c r="D272" s="18">
        <v>5000000</v>
      </c>
      <c r="E272" s="18"/>
    </row>
    <row r="273" spans="1:5" x14ac:dyDescent="0.2">
      <c r="A273" s="30" t="s">
        <v>458</v>
      </c>
      <c r="B273" s="107" t="s">
        <v>456</v>
      </c>
      <c r="C273" s="108"/>
      <c r="D273" s="106"/>
      <c r="E273" s="106"/>
    </row>
    <row r="274" spans="1:5" x14ac:dyDescent="0.2">
      <c r="A274" s="30" t="s">
        <v>221</v>
      </c>
      <c r="B274" s="107" t="s">
        <v>457</v>
      </c>
      <c r="C274" s="108"/>
      <c r="D274" s="106"/>
      <c r="E274" s="106"/>
    </row>
    <row r="275" spans="1:5" x14ac:dyDescent="0.2">
      <c r="A275" s="26" t="s">
        <v>25</v>
      </c>
      <c r="B275" s="109"/>
      <c r="C275" s="108">
        <v>800</v>
      </c>
      <c r="D275" s="106">
        <v>3550397.33</v>
      </c>
      <c r="E275" s="106"/>
    </row>
    <row r="276" spans="1:5" ht="25.5" x14ac:dyDescent="0.2">
      <c r="A276" s="41" t="s">
        <v>433</v>
      </c>
      <c r="B276" s="110" t="s">
        <v>400</v>
      </c>
      <c r="C276" s="111"/>
      <c r="D276" s="112">
        <v>311559.66899999999</v>
      </c>
      <c r="E276" s="112">
        <v>290431.995</v>
      </c>
    </row>
    <row r="277" spans="1:5" ht="24" x14ac:dyDescent="0.2">
      <c r="A277" s="26" t="s">
        <v>374</v>
      </c>
      <c r="B277" s="113" t="s">
        <v>376</v>
      </c>
      <c r="C277" s="111"/>
      <c r="D277" s="106"/>
      <c r="E277" s="106"/>
    </row>
    <row r="278" spans="1:5" x14ac:dyDescent="0.2">
      <c r="A278" s="26" t="s">
        <v>378</v>
      </c>
      <c r="B278" s="113" t="s">
        <v>377</v>
      </c>
      <c r="C278" s="111"/>
      <c r="D278" s="106"/>
      <c r="E278" s="106"/>
    </row>
    <row r="279" spans="1:5" x14ac:dyDescent="0.2">
      <c r="A279" s="26" t="s">
        <v>24</v>
      </c>
      <c r="B279" s="113"/>
      <c r="C279" s="111">
        <v>200</v>
      </c>
      <c r="D279" s="106">
        <v>61546.824000000001</v>
      </c>
      <c r="E279" s="106">
        <v>58574.520000000004</v>
      </c>
    </row>
    <row r="280" spans="1:5" x14ac:dyDescent="0.2">
      <c r="A280" s="26" t="s">
        <v>375</v>
      </c>
      <c r="B280" s="113" t="s">
        <v>379</v>
      </c>
      <c r="C280" s="111"/>
      <c r="D280" s="106"/>
      <c r="E280" s="106"/>
    </row>
    <row r="281" spans="1:5" x14ac:dyDescent="0.2">
      <c r="A281" s="26" t="s">
        <v>378</v>
      </c>
      <c r="B281" s="113" t="s">
        <v>380</v>
      </c>
      <c r="C281" s="111"/>
      <c r="D281" s="106"/>
      <c r="E281" s="106"/>
    </row>
    <row r="282" spans="1:5" x14ac:dyDescent="0.2">
      <c r="A282" s="26" t="s">
        <v>24</v>
      </c>
      <c r="B282" s="113"/>
      <c r="C282" s="111">
        <v>200</v>
      </c>
      <c r="D282" s="106">
        <v>243622.845</v>
      </c>
      <c r="E282" s="106">
        <v>231857.47500000001</v>
      </c>
    </row>
    <row r="283" spans="1:5" ht="38.25" x14ac:dyDescent="0.2">
      <c r="A283" s="92" t="s">
        <v>396</v>
      </c>
      <c r="B283" s="109" t="s">
        <v>397</v>
      </c>
      <c r="C283" s="111"/>
      <c r="D283" s="106"/>
      <c r="E283" s="106"/>
    </row>
    <row r="284" spans="1:5" x14ac:dyDescent="0.2">
      <c r="A284" s="26" t="s">
        <v>24</v>
      </c>
      <c r="B284" s="113"/>
      <c r="C284" s="111">
        <v>200</v>
      </c>
      <c r="D284" s="106">
        <v>6390</v>
      </c>
      <c r="E284" s="106"/>
    </row>
    <row r="285" spans="1:5" ht="25.5" x14ac:dyDescent="0.2">
      <c r="A285" s="41" t="s">
        <v>434</v>
      </c>
      <c r="B285" s="114" t="s">
        <v>223</v>
      </c>
      <c r="C285" s="111"/>
      <c r="D285" s="112">
        <v>363297.22500000003</v>
      </c>
      <c r="E285" s="112">
        <v>345752.375</v>
      </c>
    </row>
    <row r="286" spans="1:5" ht="24" x14ac:dyDescent="0.2">
      <c r="A286" s="42" t="s">
        <v>450</v>
      </c>
      <c r="B286" s="114" t="s">
        <v>224</v>
      </c>
      <c r="C286" s="111"/>
      <c r="D286" s="112">
        <v>363297.22500000003</v>
      </c>
      <c r="E286" s="112">
        <v>345752.375</v>
      </c>
    </row>
    <row r="287" spans="1:5" x14ac:dyDescent="0.2">
      <c r="A287" s="16" t="s">
        <v>370</v>
      </c>
      <c r="B287" s="107" t="s">
        <v>371</v>
      </c>
      <c r="C287" s="115"/>
      <c r="D287" s="106"/>
      <c r="E287" s="106"/>
    </row>
    <row r="288" spans="1:5" x14ac:dyDescent="0.2">
      <c r="A288" s="39" t="s">
        <v>225</v>
      </c>
      <c r="B288" s="116" t="s">
        <v>372</v>
      </c>
      <c r="C288" s="115"/>
      <c r="D288" s="106"/>
      <c r="E288" s="106"/>
    </row>
    <row r="289" spans="1:6" ht="24" x14ac:dyDescent="0.2">
      <c r="A289" s="30" t="s">
        <v>43</v>
      </c>
      <c r="B289" s="117"/>
      <c r="C289" s="118">
        <v>600</v>
      </c>
      <c r="D289" s="106">
        <v>363297.22500000003</v>
      </c>
      <c r="E289" s="106">
        <v>345752.375</v>
      </c>
    </row>
    <row r="290" spans="1:6" ht="25.5" x14ac:dyDescent="0.2">
      <c r="A290" s="41" t="s">
        <v>435</v>
      </c>
      <c r="B290" s="114" t="s">
        <v>226</v>
      </c>
      <c r="C290" s="111"/>
      <c r="D290" s="112">
        <f>21873812.73+5258249</f>
        <v>27132061.73</v>
      </c>
      <c r="E290" s="112">
        <f>20841747.87+5258249</f>
        <v>26099996.870000001</v>
      </c>
    </row>
    <row r="291" spans="1:6" ht="18.75" customHeight="1" x14ac:dyDescent="0.2">
      <c r="A291" s="41" t="s">
        <v>323</v>
      </c>
      <c r="B291" s="114" t="s">
        <v>227</v>
      </c>
      <c r="C291" s="111"/>
      <c r="D291" s="112">
        <f>5470828.8+5258249-134129.33</f>
        <v>10594948.470000001</v>
      </c>
      <c r="E291" s="112">
        <f>5206624+5258249</f>
        <v>10464873</v>
      </c>
      <c r="F291" s="105"/>
    </row>
    <row r="292" spans="1:6" x14ac:dyDescent="0.2">
      <c r="A292" s="16" t="s">
        <v>228</v>
      </c>
      <c r="B292" s="107" t="s">
        <v>229</v>
      </c>
      <c r="C292" s="108"/>
      <c r="D292" s="106"/>
      <c r="E292" s="106"/>
    </row>
    <row r="293" spans="1:6" x14ac:dyDescent="0.2">
      <c r="A293" s="39" t="s">
        <v>230</v>
      </c>
      <c r="B293" s="116" t="s">
        <v>231</v>
      </c>
      <c r="C293" s="108"/>
      <c r="D293" s="106"/>
      <c r="E293" s="106"/>
    </row>
    <row r="294" spans="1:6" x14ac:dyDescent="0.2">
      <c r="A294" s="26" t="s">
        <v>24</v>
      </c>
      <c r="B294" s="109"/>
      <c r="C294" s="108">
        <v>200</v>
      </c>
      <c r="D294" s="106">
        <f>2980328.02-353554.9</f>
        <v>2626773.12</v>
      </c>
      <c r="E294" s="106">
        <v>2836397.91285</v>
      </c>
    </row>
    <row r="295" spans="1:6" ht="36" x14ac:dyDescent="0.2">
      <c r="A295" s="25" t="s">
        <v>438</v>
      </c>
      <c r="B295" s="109" t="s">
        <v>439</v>
      </c>
      <c r="C295" s="108"/>
      <c r="D295" s="106"/>
      <c r="E295" s="106"/>
    </row>
    <row r="296" spans="1:6" x14ac:dyDescent="0.2">
      <c r="A296" s="26" t="s">
        <v>24</v>
      </c>
      <c r="B296" s="109"/>
      <c r="C296" s="108">
        <v>200</v>
      </c>
      <c r="D296" s="106">
        <f>256445.1+353554.9</f>
        <v>610000</v>
      </c>
      <c r="E296" s="106">
        <v>244060.5</v>
      </c>
    </row>
    <row r="297" spans="1:6" x14ac:dyDescent="0.2">
      <c r="A297" s="16" t="s">
        <v>232</v>
      </c>
      <c r="B297" s="107" t="s">
        <v>233</v>
      </c>
      <c r="C297" s="108"/>
      <c r="D297" s="106"/>
      <c r="E297" s="106"/>
    </row>
    <row r="298" spans="1:6" x14ac:dyDescent="0.2">
      <c r="A298" s="39" t="s">
        <v>230</v>
      </c>
      <c r="B298" s="116" t="s">
        <v>234</v>
      </c>
      <c r="C298" s="108"/>
      <c r="D298" s="106"/>
      <c r="E298" s="106"/>
    </row>
    <row r="299" spans="1:6" x14ac:dyDescent="0.2">
      <c r="A299" s="26" t="s">
        <v>24</v>
      </c>
      <c r="B299" s="109"/>
      <c r="C299" s="108">
        <v>200</v>
      </c>
      <c r="D299" s="106">
        <v>996785.00736000005</v>
      </c>
      <c r="E299" s="106">
        <v>948646.89280000003</v>
      </c>
    </row>
    <row r="300" spans="1:6" x14ac:dyDescent="0.2">
      <c r="A300" s="16" t="s">
        <v>235</v>
      </c>
      <c r="B300" s="107" t="s">
        <v>236</v>
      </c>
      <c r="C300" s="108"/>
      <c r="D300" s="106"/>
      <c r="E300" s="106"/>
    </row>
    <row r="301" spans="1:6" x14ac:dyDescent="0.2">
      <c r="A301" s="39" t="s">
        <v>230</v>
      </c>
      <c r="B301" s="116" t="s">
        <v>237</v>
      </c>
      <c r="C301" s="108"/>
      <c r="D301" s="106"/>
      <c r="E301" s="106"/>
    </row>
    <row r="302" spans="1:6" x14ac:dyDescent="0.2">
      <c r="A302" s="26" t="s">
        <v>24</v>
      </c>
      <c r="B302" s="109"/>
      <c r="C302" s="108">
        <v>200</v>
      </c>
      <c r="D302" s="106">
        <v>0</v>
      </c>
      <c r="E302" s="106">
        <v>127651.77684999999</v>
      </c>
      <c r="F302" s="85"/>
    </row>
    <row r="303" spans="1:6" x14ac:dyDescent="0.2">
      <c r="A303" s="16" t="s">
        <v>341</v>
      </c>
      <c r="B303" s="107" t="s">
        <v>335</v>
      </c>
      <c r="C303" s="108"/>
      <c r="D303" s="106"/>
      <c r="E303" s="106"/>
    </row>
    <row r="304" spans="1:6" x14ac:dyDescent="0.2">
      <c r="A304" s="39" t="s">
        <v>230</v>
      </c>
      <c r="B304" s="116" t="s">
        <v>336</v>
      </c>
      <c r="C304" s="108"/>
      <c r="D304" s="106"/>
      <c r="E304" s="106"/>
    </row>
    <row r="305" spans="1:6" x14ac:dyDescent="0.2">
      <c r="A305" s="26" t="s">
        <v>24</v>
      </c>
      <c r="B305" s="109"/>
      <c r="C305" s="108">
        <v>200</v>
      </c>
      <c r="D305" s="106">
        <v>967678.5</v>
      </c>
      <c r="E305" s="106">
        <v>920946.02604999999</v>
      </c>
    </row>
    <row r="306" spans="1:6" ht="24" x14ac:dyDescent="0.2">
      <c r="A306" s="16" t="s">
        <v>340</v>
      </c>
      <c r="B306" s="107" t="s">
        <v>337</v>
      </c>
      <c r="C306" s="108"/>
      <c r="D306" s="106"/>
      <c r="E306" s="106"/>
    </row>
    <row r="307" spans="1:6" x14ac:dyDescent="0.2">
      <c r="A307" s="39" t="s">
        <v>230</v>
      </c>
      <c r="B307" s="116" t="s">
        <v>338</v>
      </c>
      <c r="C307" s="108"/>
      <c r="D307" s="106"/>
      <c r="E307" s="106"/>
    </row>
    <row r="308" spans="1:6" x14ac:dyDescent="0.2">
      <c r="A308" s="26" t="s">
        <v>24</v>
      </c>
      <c r="B308" s="109"/>
      <c r="C308" s="108">
        <v>200</v>
      </c>
      <c r="D308" s="106">
        <v>135462.84998999999</v>
      </c>
      <c r="E308" s="106">
        <v>128920.89145</v>
      </c>
    </row>
    <row r="309" spans="1:6" ht="24" x14ac:dyDescent="0.2">
      <c r="A309" s="25" t="s">
        <v>449</v>
      </c>
      <c r="B309" s="109" t="s">
        <v>448</v>
      </c>
      <c r="C309" s="108"/>
      <c r="D309" s="106"/>
      <c r="E309" s="106"/>
    </row>
    <row r="310" spans="1:6" x14ac:dyDescent="0.2">
      <c r="A310" s="26" t="s">
        <v>24</v>
      </c>
      <c r="B310" s="117"/>
      <c r="C310" s="108">
        <v>200</v>
      </c>
      <c r="D310" s="106">
        <v>5258249</v>
      </c>
      <c r="E310" s="106">
        <v>5258249</v>
      </c>
    </row>
    <row r="311" spans="1:6" ht="25.5" x14ac:dyDescent="0.2">
      <c r="A311" s="79" t="s">
        <v>421</v>
      </c>
      <c r="B311" s="110" t="s">
        <v>238</v>
      </c>
      <c r="C311" s="108"/>
      <c r="D311" s="112">
        <f>16402983.93412-3416268</f>
        <v>12986715.934119999</v>
      </c>
      <c r="E311" s="112">
        <v>15635123.8726</v>
      </c>
    </row>
    <row r="312" spans="1:6" ht="24" x14ac:dyDescent="0.2">
      <c r="A312" s="25" t="s">
        <v>349</v>
      </c>
      <c r="B312" s="109" t="s">
        <v>239</v>
      </c>
      <c r="C312" s="108"/>
      <c r="D312" s="106"/>
      <c r="E312" s="106"/>
    </row>
    <row r="313" spans="1:6" x14ac:dyDescent="0.2">
      <c r="A313" s="26" t="s">
        <v>240</v>
      </c>
      <c r="B313" s="113" t="s">
        <v>241</v>
      </c>
      <c r="C313" s="108"/>
      <c r="D313" s="106"/>
      <c r="E313" s="106"/>
    </row>
    <row r="314" spans="1:6" x14ac:dyDescent="0.2">
      <c r="A314" s="26" t="s">
        <v>24</v>
      </c>
      <c r="B314" s="113"/>
      <c r="C314" s="111">
        <v>200</v>
      </c>
      <c r="D314" s="106">
        <v>9744195.7537200004</v>
      </c>
      <c r="E314" s="119">
        <v>9273615.6305999998</v>
      </c>
      <c r="F314" s="93"/>
    </row>
    <row r="315" spans="1:6" x14ac:dyDescent="0.2">
      <c r="A315" s="25" t="s">
        <v>242</v>
      </c>
      <c r="B315" s="109" t="s">
        <v>324</v>
      </c>
      <c r="C315" s="108"/>
      <c r="D315" s="106"/>
      <c r="E315" s="106"/>
    </row>
    <row r="316" spans="1:6" x14ac:dyDescent="0.2">
      <c r="A316" s="26" t="s">
        <v>240</v>
      </c>
      <c r="B316" s="113" t="s">
        <v>325</v>
      </c>
      <c r="C316" s="108"/>
      <c r="D316" s="106"/>
      <c r="E316" s="106"/>
    </row>
    <row r="317" spans="1:6" x14ac:dyDescent="0.2">
      <c r="A317" s="26" t="s">
        <v>24</v>
      </c>
      <c r="B317" s="113"/>
      <c r="C317" s="111">
        <v>200</v>
      </c>
      <c r="D317" s="106">
        <f>5702655.1704-3416268</f>
        <v>2286387.1704000002</v>
      </c>
      <c r="E317" s="106">
        <v>5427254.6919999998</v>
      </c>
    </row>
    <row r="318" spans="1:6" x14ac:dyDescent="0.2">
      <c r="A318" s="25" t="s">
        <v>390</v>
      </c>
      <c r="B318" s="109" t="s">
        <v>360</v>
      </c>
      <c r="C318" s="111"/>
      <c r="D318" s="106"/>
      <c r="E318" s="106"/>
    </row>
    <row r="319" spans="1:6" x14ac:dyDescent="0.2">
      <c r="A319" s="26" t="s">
        <v>240</v>
      </c>
      <c r="B319" s="113" t="s">
        <v>361</v>
      </c>
      <c r="C319" s="111"/>
      <c r="D319" s="106"/>
      <c r="E319" s="106"/>
    </row>
    <row r="320" spans="1:6" x14ac:dyDescent="0.2">
      <c r="A320" s="26" t="s">
        <v>24</v>
      </c>
      <c r="B320" s="113"/>
      <c r="C320" s="111">
        <v>200</v>
      </c>
      <c r="D320" s="106">
        <v>453053.01</v>
      </c>
      <c r="E320" s="106">
        <v>431173.55</v>
      </c>
    </row>
    <row r="321" spans="1:5" x14ac:dyDescent="0.2">
      <c r="A321" s="87" t="s">
        <v>243</v>
      </c>
      <c r="B321" s="120" t="s">
        <v>244</v>
      </c>
      <c r="C321" s="111"/>
      <c r="D321" s="106"/>
      <c r="E321" s="106"/>
    </row>
    <row r="322" spans="1:5" x14ac:dyDescent="0.2">
      <c r="A322" s="26" t="s">
        <v>24</v>
      </c>
      <c r="B322" s="121"/>
      <c r="C322" s="111">
        <v>200</v>
      </c>
      <c r="D322" s="106">
        <v>503080</v>
      </c>
      <c r="E322" s="106">
        <v>503080</v>
      </c>
    </row>
    <row r="323" spans="1:5" ht="38.25" x14ac:dyDescent="0.2">
      <c r="A323" s="41" t="s">
        <v>436</v>
      </c>
      <c r="B323" s="114" t="s">
        <v>245</v>
      </c>
      <c r="C323" s="111"/>
      <c r="D323" s="112">
        <v>48916619.771259993</v>
      </c>
      <c r="E323" s="112">
        <v>46487651.531349994</v>
      </c>
    </row>
    <row r="324" spans="1:5" ht="25.5" x14ac:dyDescent="0.2">
      <c r="A324" s="41" t="s">
        <v>422</v>
      </c>
      <c r="B324" s="114" t="s">
        <v>246</v>
      </c>
      <c r="C324" s="111"/>
      <c r="D324" s="112">
        <v>758444.93142000004</v>
      </c>
      <c r="E324" s="112">
        <v>721817.06409999996</v>
      </c>
    </row>
    <row r="325" spans="1:5" x14ac:dyDescent="0.2">
      <c r="A325" s="16" t="s">
        <v>373</v>
      </c>
      <c r="B325" s="107" t="s">
        <v>247</v>
      </c>
      <c r="C325" s="111"/>
      <c r="D325" s="106"/>
      <c r="E325" s="106"/>
    </row>
    <row r="326" spans="1:5" x14ac:dyDescent="0.2">
      <c r="A326" s="26" t="s">
        <v>24</v>
      </c>
      <c r="B326" s="113"/>
      <c r="C326" s="111">
        <v>200</v>
      </c>
      <c r="D326" s="106">
        <v>758444.93142000004</v>
      </c>
      <c r="E326" s="106">
        <v>721817.06409999996</v>
      </c>
    </row>
    <row r="327" spans="1:5" ht="25.5" x14ac:dyDescent="0.2">
      <c r="A327" s="79" t="s">
        <v>326</v>
      </c>
      <c r="B327" s="114" t="s">
        <v>248</v>
      </c>
      <c r="C327" s="111"/>
      <c r="D327" s="112">
        <v>44540684.289839998</v>
      </c>
      <c r="E327" s="112">
        <v>42389664.217249997</v>
      </c>
    </row>
    <row r="328" spans="1:5" x14ac:dyDescent="0.2">
      <c r="A328" s="32" t="s">
        <v>327</v>
      </c>
      <c r="B328" s="122" t="s">
        <v>249</v>
      </c>
      <c r="C328" s="108"/>
      <c r="D328" s="106"/>
      <c r="E328" s="106"/>
    </row>
    <row r="329" spans="1:5" x14ac:dyDescent="0.2">
      <c r="A329" s="72" t="s">
        <v>250</v>
      </c>
      <c r="B329" s="116" t="s">
        <v>251</v>
      </c>
      <c r="C329" s="108"/>
      <c r="D329" s="106"/>
      <c r="E329" s="106"/>
    </row>
    <row r="330" spans="1:5" ht="36" x14ac:dyDescent="0.2">
      <c r="A330" s="30" t="s">
        <v>23</v>
      </c>
      <c r="B330" s="116"/>
      <c r="C330" s="108">
        <v>100</v>
      </c>
      <c r="D330" s="106">
        <v>19401755.80449</v>
      </c>
      <c r="E330" s="106">
        <v>18464779.489999998</v>
      </c>
    </row>
    <row r="331" spans="1:5" x14ac:dyDescent="0.2">
      <c r="A331" s="26" t="s">
        <v>24</v>
      </c>
      <c r="B331" s="123"/>
      <c r="C331" s="111">
        <v>200</v>
      </c>
      <c r="D331" s="106">
        <v>14915017.979400001</v>
      </c>
      <c r="E331" s="106">
        <v>14194721.390000001</v>
      </c>
    </row>
    <row r="332" spans="1:5" x14ac:dyDescent="0.2">
      <c r="A332" s="26" t="s">
        <v>25</v>
      </c>
      <c r="B332" s="113"/>
      <c r="C332" s="108">
        <v>800</v>
      </c>
      <c r="D332" s="106">
        <v>712216.42806000006</v>
      </c>
      <c r="E332" s="106">
        <v>677821.09129999997</v>
      </c>
    </row>
    <row r="333" spans="1:5" x14ac:dyDescent="0.2">
      <c r="A333" s="32" t="s">
        <v>252</v>
      </c>
      <c r="B333" s="122" t="s">
        <v>362</v>
      </c>
      <c r="C333" s="108"/>
      <c r="D333" s="106"/>
      <c r="E333" s="106"/>
    </row>
    <row r="334" spans="1:5" x14ac:dyDescent="0.2">
      <c r="A334" s="39" t="s">
        <v>253</v>
      </c>
      <c r="B334" s="116" t="s">
        <v>363</v>
      </c>
      <c r="C334" s="108"/>
      <c r="D334" s="106"/>
      <c r="E334" s="106"/>
    </row>
    <row r="335" spans="1:5" ht="36" x14ac:dyDescent="0.2">
      <c r="A335" s="30" t="s">
        <v>23</v>
      </c>
      <c r="B335" s="113"/>
      <c r="C335" s="111">
        <v>100</v>
      </c>
      <c r="D335" s="106">
        <v>8823737.3562900014</v>
      </c>
      <c r="E335" s="106">
        <v>8397609.27795</v>
      </c>
    </row>
    <row r="336" spans="1:5" x14ac:dyDescent="0.2">
      <c r="A336" s="26" t="s">
        <v>24</v>
      </c>
      <c r="B336" s="123"/>
      <c r="C336" s="111">
        <v>200</v>
      </c>
      <c r="D336" s="106">
        <v>636154.81140000001</v>
      </c>
      <c r="E336" s="106">
        <v>605432.74699999997</v>
      </c>
    </row>
    <row r="337" spans="1:6" x14ac:dyDescent="0.2">
      <c r="A337" s="26" t="s">
        <v>25</v>
      </c>
      <c r="B337" s="123"/>
      <c r="C337" s="108">
        <v>800</v>
      </c>
      <c r="D337" s="106">
        <v>51801.910200000006</v>
      </c>
      <c r="E337" s="106">
        <v>49300.220999999998</v>
      </c>
    </row>
    <row r="338" spans="1:6" ht="25.5" x14ac:dyDescent="0.2">
      <c r="A338" s="94" t="s">
        <v>423</v>
      </c>
      <c r="B338" s="124" t="s">
        <v>254</v>
      </c>
      <c r="C338" s="108"/>
      <c r="D338" s="112">
        <v>3617490.55</v>
      </c>
      <c r="E338" s="112">
        <v>3376170.25</v>
      </c>
    </row>
    <row r="339" spans="1:6" ht="41.25" customHeight="1" x14ac:dyDescent="0.2">
      <c r="A339" s="95" t="s">
        <v>387</v>
      </c>
      <c r="B339" s="107" t="s">
        <v>383</v>
      </c>
      <c r="C339" s="108"/>
      <c r="D339" s="106"/>
      <c r="E339" s="106"/>
    </row>
    <row r="340" spans="1:6" x14ac:dyDescent="0.2">
      <c r="A340" s="96" t="s">
        <v>255</v>
      </c>
      <c r="B340" s="116" t="s">
        <v>384</v>
      </c>
      <c r="C340" s="108"/>
      <c r="D340" s="106"/>
      <c r="E340" s="106"/>
      <c r="F340" s="2"/>
    </row>
    <row r="341" spans="1:6" x14ac:dyDescent="0.2">
      <c r="A341" s="26" t="s">
        <v>24</v>
      </c>
      <c r="B341" s="113"/>
      <c r="C341" s="108">
        <v>200</v>
      </c>
      <c r="D341" s="106">
        <v>2137042.5</v>
      </c>
      <c r="E341" s="106">
        <v>2033837.5</v>
      </c>
      <c r="F341" s="85"/>
    </row>
    <row r="342" spans="1:6" ht="24" x14ac:dyDescent="0.2">
      <c r="A342" s="16" t="s">
        <v>388</v>
      </c>
      <c r="B342" s="107" t="s">
        <v>364</v>
      </c>
      <c r="C342" s="108"/>
      <c r="D342" s="106"/>
      <c r="E342" s="106"/>
    </row>
    <row r="343" spans="1:6" x14ac:dyDescent="0.2">
      <c r="A343" s="39" t="s">
        <v>255</v>
      </c>
      <c r="B343" s="116" t="s">
        <v>365</v>
      </c>
      <c r="C343" s="108"/>
      <c r="D343" s="106"/>
      <c r="E343" s="106"/>
    </row>
    <row r="344" spans="1:6" x14ac:dyDescent="0.2">
      <c r="A344" s="26" t="s">
        <v>24</v>
      </c>
      <c r="B344" s="113"/>
      <c r="C344" s="108">
        <v>200</v>
      </c>
      <c r="D344" s="106">
        <v>555631.05000000005</v>
      </c>
      <c r="E344" s="106">
        <v>528797.75</v>
      </c>
    </row>
    <row r="345" spans="1:6" ht="60" x14ac:dyDescent="0.2">
      <c r="A345" s="25" t="s">
        <v>389</v>
      </c>
      <c r="B345" s="107" t="s">
        <v>385</v>
      </c>
      <c r="C345" s="108"/>
      <c r="D345" s="106"/>
      <c r="E345" s="106"/>
    </row>
    <row r="346" spans="1:6" x14ac:dyDescent="0.2">
      <c r="A346" s="39" t="s">
        <v>255</v>
      </c>
      <c r="B346" s="116" t="s">
        <v>386</v>
      </c>
      <c r="C346" s="108"/>
      <c r="D346" s="106"/>
      <c r="E346" s="106"/>
    </row>
    <row r="347" spans="1:6" x14ac:dyDescent="0.2">
      <c r="A347" s="26" t="s">
        <v>24</v>
      </c>
      <c r="B347" s="113"/>
      <c r="C347" s="108">
        <v>200</v>
      </c>
      <c r="D347" s="106">
        <v>854817</v>
      </c>
      <c r="E347" s="106">
        <v>813535</v>
      </c>
    </row>
    <row r="348" spans="1:6" ht="24" x14ac:dyDescent="0.2">
      <c r="A348" s="25" t="s">
        <v>393</v>
      </c>
      <c r="B348" s="109" t="s">
        <v>394</v>
      </c>
      <c r="C348" s="108"/>
      <c r="D348" s="106"/>
      <c r="E348" s="106"/>
    </row>
    <row r="349" spans="1:6" x14ac:dyDescent="0.2">
      <c r="A349" s="26" t="s">
        <v>24</v>
      </c>
      <c r="B349" s="113"/>
      <c r="C349" s="108">
        <v>200</v>
      </c>
      <c r="D349" s="106">
        <v>70000</v>
      </c>
      <c r="E349" s="106"/>
    </row>
    <row r="350" spans="1:6" ht="25.5" x14ac:dyDescent="0.2">
      <c r="A350" s="41" t="s">
        <v>424</v>
      </c>
      <c r="B350" s="114" t="s">
        <v>256</v>
      </c>
      <c r="C350" s="111"/>
      <c r="D350" s="112">
        <v>115753474.83439</v>
      </c>
      <c r="E350" s="112">
        <v>110330189.55345002</v>
      </c>
    </row>
    <row r="351" spans="1:6" x14ac:dyDescent="0.2">
      <c r="A351" s="16" t="s">
        <v>257</v>
      </c>
      <c r="B351" s="107" t="s">
        <v>258</v>
      </c>
      <c r="C351" s="125"/>
      <c r="D351" s="106"/>
      <c r="E351" s="106"/>
    </row>
    <row r="352" spans="1:6" ht="36" x14ac:dyDescent="0.2">
      <c r="A352" s="30" t="s">
        <v>23</v>
      </c>
      <c r="B352" s="126"/>
      <c r="C352" s="111">
        <v>100</v>
      </c>
      <c r="D352" s="106">
        <v>53169.617400000003</v>
      </c>
      <c r="E352" s="106">
        <v>50601.877</v>
      </c>
    </row>
    <row r="353" spans="1:5" x14ac:dyDescent="0.2">
      <c r="A353" s="26" t="s">
        <v>24</v>
      </c>
      <c r="B353" s="123"/>
      <c r="C353" s="111">
        <v>200</v>
      </c>
      <c r="D353" s="106">
        <v>9184581.2565000001</v>
      </c>
      <c r="E353" s="106">
        <v>8741026.8074999992</v>
      </c>
    </row>
    <row r="354" spans="1:5" x14ac:dyDescent="0.2">
      <c r="A354" s="31" t="s">
        <v>25</v>
      </c>
      <c r="B354" s="109"/>
      <c r="C354" s="111">
        <v>800</v>
      </c>
      <c r="D354" s="106">
        <v>2308.0059000000001</v>
      </c>
      <c r="E354" s="106">
        <v>2196.5445</v>
      </c>
    </row>
    <row r="355" spans="1:5" x14ac:dyDescent="0.2">
      <c r="A355" s="66" t="s">
        <v>259</v>
      </c>
      <c r="B355" s="122" t="s">
        <v>260</v>
      </c>
      <c r="C355" s="111"/>
      <c r="D355" s="106"/>
      <c r="E355" s="106"/>
    </row>
    <row r="356" spans="1:5" ht="36" x14ac:dyDescent="0.2">
      <c r="A356" s="30" t="s">
        <v>23</v>
      </c>
      <c r="B356" s="127"/>
      <c r="C356" s="111">
        <v>100</v>
      </c>
      <c r="D356" s="106">
        <v>1323846.5397300001</v>
      </c>
      <c r="E356" s="106">
        <v>1259913.5191500001</v>
      </c>
    </row>
    <row r="357" spans="1:5" x14ac:dyDescent="0.2">
      <c r="A357" s="66" t="s">
        <v>261</v>
      </c>
      <c r="B357" s="122" t="s">
        <v>262</v>
      </c>
      <c r="C357" s="111"/>
      <c r="D357" s="106"/>
      <c r="E357" s="106"/>
    </row>
    <row r="358" spans="1:5" ht="36" x14ac:dyDescent="0.2">
      <c r="A358" s="30" t="s">
        <v>23</v>
      </c>
      <c r="B358" s="109"/>
      <c r="C358" s="111">
        <v>100</v>
      </c>
      <c r="D358" s="106">
        <v>92951569.643520012</v>
      </c>
      <c r="E358" s="106">
        <v>88462624.409600005</v>
      </c>
    </row>
    <row r="359" spans="1:5" x14ac:dyDescent="0.2">
      <c r="A359" s="66" t="s">
        <v>263</v>
      </c>
      <c r="B359" s="122" t="s">
        <v>264</v>
      </c>
      <c r="C359" s="111"/>
      <c r="D359" s="106"/>
      <c r="E359" s="106"/>
    </row>
    <row r="360" spans="1:5" ht="33.75" x14ac:dyDescent="0.2">
      <c r="A360" s="59" t="s">
        <v>265</v>
      </c>
      <c r="B360" s="109"/>
      <c r="C360" s="111">
        <v>100</v>
      </c>
      <c r="D360" s="106">
        <v>1282866.6127500001</v>
      </c>
      <c r="E360" s="106">
        <v>1220912.6512500001</v>
      </c>
    </row>
    <row r="361" spans="1:5" ht="36" x14ac:dyDescent="0.2">
      <c r="A361" s="65" t="s">
        <v>266</v>
      </c>
      <c r="B361" s="109" t="s">
        <v>267</v>
      </c>
      <c r="C361" s="111"/>
      <c r="D361" s="106"/>
      <c r="E361" s="106"/>
    </row>
    <row r="362" spans="1:5" ht="33.75" x14ac:dyDescent="0.2">
      <c r="A362" s="59" t="s">
        <v>265</v>
      </c>
      <c r="B362" s="127"/>
      <c r="C362" s="111">
        <v>100</v>
      </c>
      <c r="D362" s="106">
        <v>5666641.7301900005</v>
      </c>
      <c r="E362" s="106">
        <v>5392980.4624500005</v>
      </c>
    </row>
    <row r="363" spans="1:5" x14ac:dyDescent="0.2">
      <c r="A363" s="26" t="s">
        <v>24</v>
      </c>
      <c r="B363" s="127"/>
      <c r="C363" s="111">
        <v>200</v>
      </c>
      <c r="D363" s="106">
        <v>124119.4284</v>
      </c>
      <c r="E363" s="106">
        <v>118125.28200000001</v>
      </c>
    </row>
    <row r="364" spans="1:5" ht="25.5" x14ac:dyDescent="0.2">
      <c r="A364" s="73" t="s">
        <v>366</v>
      </c>
      <c r="B364" s="109" t="s">
        <v>310</v>
      </c>
      <c r="C364" s="128"/>
      <c r="D364" s="106"/>
      <c r="E364" s="106"/>
    </row>
    <row r="365" spans="1:5" x14ac:dyDescent="0.2">
      <c r="A365" s="26" t="s">
        <v>24</v>
      </c>
      <c r="B365" s="129"/>
      <c r="C365" s="128">
        <v>200</v>
      </c>
      <c r="D365" s="106">
        <v>1709634</v>
      </c>
      <c r="E365" s="106">
        <v>1627070</v>
      </c>
    </row>
    <row r="366" spans="1:5" x14ac:dyDescent="0.2">
      <c r="A366" s="33" t="s">
        <v>268</v>
      </c>
      <c r="B366" s="120" t="s">
        <v>269</v>
      </c>
      <c r="C366" s="128" t="s">
        <v>32</v>
      </c>
      <c r="D366" s="106"/>
      <c r="E366" s="106"/>
    </row>
    <row r="367" spans="1:5" ht="36" x14ac:dyDescent="0.2">
      <c r="A367" s="30" t="s">
        <v>23</v>
      </c>
      <c r="B367" s="129"/>
      <c r="C367" s="128">
        <v>100</v>
      </c>
      <c r="D367" s="106">
        <v>2657490</v>
      </c>
      <c r="E367" s="106">
        <v>2657490</v>
      </c>
    </row>
    <row r="368" spans="1:5" x14ac:dyDescent="0.2">
      <c r="A368" s="26" t="s">
        <v>24</v>
      </c>
      <c r="B368" s="129" t="s">
        <v>32</v>
      </c>
      <c r="C368" s="128">
        <v>200</v>
      </c>
      <c r="D368" s="106">
        <v>797248</v>
      </c>
      <c r="E368" s="106">
        <v>797248</v>
      </c>
    </row>
    <row r="369" spans="1:5" ht="25.5" x14ac:dyDescent="0.2">
      <c r="A369" s="41" t="s">
        <v>425</v>
      </c>
      <c r="B369" s="130" t="s">
        <v>301</v>
      </c>
      <c r="C369" s="128"/>
      <c r="D369" s="131">
        <v>3317972.1855000006</v>
      </c>
      <c r="E369" s="131">
        <v>3157736.1025</v>
      </c>
    </row>
    <row r="370" spans="1:5" x14ac:dyDescent="0.2">
      <c r="A370" s="97" t="s">
        <v>328</v>
      </c>
      <c r="B370" s="127" t="s">
        <v>329</v>
      </c>
      <c r="C370" s="128"/>
      <c r="D370" s="106"/>
      <c r="E370" s="106"/>
    </row>
    <row r="371" spans="1:5" ht="24" x14ac:dyDescent="0.2">
      <c r="A371" s="39" t="s">
        <v>302</v>
      </c>
      <c r="B371" s="121" t="s">
        <v>444</v>
      </c>
      <c r="C371" s="128"/>
      <c r="D371" s="106"/>
      <c r="E371" s="106"/>
    </row>
    <row r="372" spans="1:5" x14ac:dyDescent="0.2">
      <c r="A372" s="74" t="s">
        <v>24</v>
      </c>
      <c r="B372" s="132"/>
      <c r="C372" s="128">
        <v>200</v>
      </c>
      <c r="D372" s="106">
        <v>2054980.0680000002</v>
      </c>
      <c r="E372" s="106">
        <v>1955738.1400000001</v>
      </c>
    </row>
    <row r="373" spans="1:5" x14ac:dyDescent="0.2">
      <c r="A373" s="97" t="s">
        <v>330</v>
      </c>
      <c r="B373" s="127" t="s">
        <v>445</v>
      </c>
      <c r="C373" s="128"/>
      <c r="D373" s="106"/>
      <c r="E373" s="106"/>
    </row>
    <row r="374" spans="1:5" ht="24" x14ac:dyDescent="0.2">
      <c r="A374" s="26" t="s">
        <v>303</v>
      </c>
      <c r="B374" s="121" t="s">
        <v>446</v>
      </c>
      <c r="C374" s="128"/>
      <c r="D374" s="106"/>
      <c r="E374" s="106"/>
    </row>
    <row r="375" spans="1:5" x14ac:dyDescent="0.2">
      <c r="A375" s="98" t="s">
        <v>24</v>
      </c>
      <c r="B375" s="129"/>
      <c r="C375" s="128">
        <v>200</v>
      </c>
      <c r="D375" s="106">
        <v>1262992.1175000002</v>
      </c>
      <c r="E375" s="106">
        <v>1201997.9624999999</v>
      </c>
    </row>
    <row r="376" spans="1:5" x14ac:dyDescent="0.2">
      <c r="A376" s="31"/>
      <c r="B376" s="129"/>
      <c r="C376" s="128"/>
      <c r="D376" s="106"/>
      <c r="E376" s="106"/>
    </row>
    <row r="377" spans="1:5" ht="19.5" customHeight="1" x14ac:dyDescent="0.2">
      <c r="A377" s="67" t="s">
        <v>270</v>
      </c>
      <c r="B377" s="133"/>
      <c r="C377" s="128"/>
      <c r="D377" s="134">
        <f>D378+D381+D384+D387+D391+D394+D397+D399+D402+D408+D411+D414+D418+D421+D425</f>
        <v>75868663.518289998</v>
      </c>
      <c r="E377" s="134">
        <f>E378+E381+E384+E387+E391+E394+E397+E399+E402+E408+E411+E414+E418+E421+E425</f>
        <v>65012630.277950011</v>
      </c>
    </row>
    <row r="378" spans="1:5" ht="24" x14ac:dyDescent="0.2">
      <c r="A378" s="65" t="s">
        <v>398</v>
      </c>
      <c r="B378" s="135" t="s">
        <v>399</v>
      </c>
      <c r="C378" s="136"/>
      <c r="D378" s="134">
        <v>645213</v>
      </c>
      <c r="E378" s="134">
        <v>667485</v>
      </c>
    </row>
    <row r="379" spans="1:5" x14ac:dyDescent="0.2">
      <c r="A379" s="26" t="s">
        <v>24</v>
      </c>
      <c r="B379" s="114"/>
      <c r="C379" s="111">
        <v>200</v>
      </c>
      <c r="D379" s="106">
        <v>645213</v>
      </c>
      <c r="E379" s="106">
        <v>667485</v>
      </c>
    </row>
    <row r="380" spans="1:5" x14ac:dyDescent="0.2">
      <c r="A380" s="26"/>
      <c r="B380" s="114"/>
      <c r="C380" s="111"/>
      <c r="D380" s="106"/>
      <c r="E380" s="106"/>
    </row>
    <row r="381" spans="1:5" ht="24" x14ac:dyDescent="0.2">
      <c r="A381" s="75" t="s">
        <v>271</v>
      </c>
      <c r="B381" s="137" t="s">
        <v>272</v>
      </c>
      <c r="C381" s="111"/>
      <c r="D381" s="112">
        <v>7102</v>
      </c>
      <c r="E381" s="112">
        <v>7462</v>
      </c>
    </row>
    <row r="382" spans="1:5" x14ac:dyDescent="0.2">
      <c r="A382" s="26" t="s">
        <v>24</v>
      </c>
      <c r="B382" s="114"/>
      <c r="C382" s="111">
        <v>200</v>
      </c>
      <c r="D382" s="106">
        <v>7102</v>
      </c>
      <c r="E382" s="106">
        <v>7462</v>
      </c>
    </row>
    <row r="383" spans="1:5" x14ac:dyDescent="0.2">
      <c r="A383" s="46"/>
      <c r="B383" s="114"/>
      <c r="C383" s="111"/>
      <c r="D383" s="106"/>
      <c r="E383" s="106"/>
    </row>
    <row r="384" spans="1:5" ht="24" x14ac:dyDescent="0.2">
      <c r="A384" s="75" t="s">
        <v>273</v>
      </c>
      <c r="B384" s="137" t="s">
        <v>274</v>
      </c>
      <c r="C384" s="111"/>
      <c r="D384" s="112">
        <v>6684498</v>
      </c>
      <c r="E384" s="112">
        <v>2674392</v>
      </c>
    </row>
    <row r="385" spans="1:5" ht="36" x14ac:dyDescent="0.2">
      <c r="A385" s="30" t="s">
        <v>23</v>
      </c>
      <c r="B385" s="114"/>
      <c r="C385" s="111">
        <v>100</v>
      </c>
      <c r="D385" s="106">
        <v>6684498</v>
      </c>
      <c r="E385" s="106">
        <v>2674392</v>
      </c>
    </row>
    <row r="386" spans="1:5" x14ac:dyDescent="0.2">
      <c r="A386" s="46"/>
      <c r="B386" s="114"/>
      <c r="C386" s="111"/>
      <c r="D386" s="106"/>
      <c r="E386" s="106"/>
    </row>
    <row r="387" spans="1:5" ht="24" x14ac:dyDescent="0.2">
      <c r="A387" s="75" t="s">
        <v>275</v>
      </c>
      <c r="B387" s="137" t="s">
        <v>276</v>
      </c>
      <c r="C387" s="111"/>
      <c r="D387" s="112">
        <v>2378141</v>
      </c>
      <c r="E387" s="112">
        <v>2378141</v>
      </c>
    </row>
    <row r="388" spans="1:5" ht="36" x14ac:dyDescent="0.2">
      <c r="A388" s="30" t="s">
        <v>23</v>
      </c>
      <c r="B388" s="114"/>
      <c r="C388" s="111">
        <v>100</v>
      </c>
      <c r="D388" s="106">
        <v>2348743</v>
      </c>
      <c r="E388" s="106">
        <v>2348743</v>
      </c>
    </row>
    <row r="389" spans="1:5" x14ac:dyDescent="0.2">
      <c r="A389" s="26" t="s">
        <v>24</v>
      </c>
      <c r="B389" s="114"/>
      <c r="C389" s="111">
        <v>200</v>
      </c>
      <c r="D389" s="106">
        <v>29398</v>
      </c>
      <c r="E389" s="106">
        <v>29398</v>
      </c>
    </row>
    <row r="390" spans="1:5" x14ac:dyDescent="0.2">
      <c r="A390" s="30"/>
      <c r="B390" s="114"/>
      <c r="C390" s="111"/>
      <c r="D390" s="106"/>
      <c r="E390" s="106"/>
    </row>
    <row r="391" spans="1:5" ht="24" x14ac:dyDescent="0.2">
      <c r="A391" s="75" t="s">
        <v>277</v>
      </c>
      <c r="B391" s="137" t="s">
        <v>278</v>
      </c>
      <c r="C391" s="111"/>
      <c r="D391" s="112">
        <v>63137</v>
      </c>
      <c r="E391" s="112">
        <v>63137</v>
      </c>
    </row>
    <row r="392" spans="1:5" x14ac:dyDescent="0.2">
      <c r="A392" s="26" t="s">
        <v>24</v>
      </c>
      <c r="B392" s="114"/>
      <c r="C392" s="111">
        <v>200</v>
      </c>
      <c r="D392" s="106">
        <v>63137</v>
      </c>
      <c r="E392" s="106">
        <v>63137</v>
      </c>
    </row>
    <row r="393" spans="1:5" x14ac:dyDescent="0.2">
      <c r="A393" s="46"/>
      <c r="B393" s="114"/>
      <c r="C393" s="111"/>
      <c r="D393" s="106"/>
      <c r="E393" s="106"/>
    </row>
    <row r="394" spans="1:5" ht="13.5" x14ac:dyDescent="0.25">
      <c r="A394" s="65" t="s">
        <v>351</v>
      </c>
      <c r="B394" s="138" t="s">
        <v>279</v>
      </c>
      <c r="C394" s="125"/>
      <c r="D394" s="139">
        <v>330292.74063000001</v>
      </c>
      <c r="E394" s="139">
        <v>314341.78865</v>
      </c>
    </row>
    <row r="395" spans="1:5" ht="36" x14ac:dyDescent="0.2">
      <c r="A395" s="30" t="s">
        <v>23</v>
      </c>
      <c r="B395" s="127"/>
      <c r="C395" s="111">
        <v>100</v>
      </c>
      <c r="D395" s="106">
        <v>330292.74063000001</v>
      </c>
      <c r="E395" s="106">
        <v>314341.78865</v>
      </c>
    </row>
    <row r="396" spans="1:5" x14ac:dyDescent="0.2">
      <c r="A396" s="26"/>
      <c r="B396" s="121"/>
      <c r="C396" s="111"/>
      <c r="D396" s="106"/>
      <c r="E396" s="106"/>
    </row>
    <row r="397" spans="1:5" ht="13.5" x14ac:dyDescent="0.25">
      <c r="A397" s="65" t="s">
        <v>280</v>
      </c>
      <c r="B397" s="140" t="s">
        <v>281</v>
      </c>
      <c r="C397" s="125"/>
      <c r="D397" s="139">
        <v>1685015.2704</v>
      </c>
      <c r="E397" s="139">
        <v>1603640.192</v>
      </c>
    </row>
    <row r="398" spans="1:5" ht="36" x14ac:dyDescent="0.2">
      <c r="A398" s="30" t="s">
        <v>23</v>
      </c>
      <c r="B398" s="113"/>
      <c r="C398" s="111">
        <v>100</v>
      </c>
      <c r="D398" s="106">
        <v>1685015.2704</v>
      </c>
      <c r="E398" s="106">
        <v>1603640.192</v>
      </c>
    </row>
    <row r="399" spans="1:5" ht="24.75" x14ac:dyDescent="0.25">
      <c r="A399" s="65" t="s">
        <v>282</v>
      </c>
      <c r="B399" s="140" t="s">
        <v>283</v>
      </c>
      <c r="C399" s="111"/>
      <c r="D399" s="139">
        <v>1992749.3904000001</v>
      </c>
      <c r="E399" s="139">
        <v>1896512.7920000001</v>
      </c>
    </row>
    <row r="400" spans="1:5" x14ac:dyDescent="0.2">
      <c r="A400" s="26" t="s">
        <v>24</v>
      </c>
      <c r="B400" s="113"/>
      <c r="C400" s="111">
        <v>200</v>
      </c>
      <c r="D400" s="106">
        <v>1992749.3904000001</v>
      </c>
      <c r="E400" s="106">
        <v>1896512.7920000001</v>
      </c>
    </row>
    <row r="401" spans="1:6" x14ac:dyDescent="0.2">
      <c r="A401" s="26"/>
      <c r="B401" s="113"/>
      <c r="C401" s="111"/>
      <c r="D401" s="106"/>
      <c r="E401" s="106"/>
    </row>
    <row r="402" spans="1:6" ht="13.5" x14ac:dyDescent="0.25">
      <c r="A402" s="76" t="s">
        <v>284</v>
      </c>
      <c r="B402" s="140" t="s">
        <v>285</v>
      </c>
      <c r="C402" s="125"/>
      <c r="D402" s="139">
        <v>27952515.900000002</v>
      </c>
      <c r="E402" s="139">
        <v>26602594.500000004</v>
      </c>
    </row>
    <row r="403" spans="1:6" ht="36" x14ac:dyDescent="0.2">
      <c r="A403" s="30" t="s">
        <v>23</v>
      </c>
      <c r="B403" s="109"/>
      <c r="C403" s="111">
        <v>100</v>
      </c>
      <c r="D403" s="106">
        <v>19022328.182700001</v>
      </c>
      <c r="E403" s="106">
        <v>18103675.708500002</v>
      </c>
      <c r="F403" s="85"/>
    </row>
    <row r="404" spans="1:6" x14ac:dyDescent="0.2">
      <c r="A404" s="26" t="s">
        <v>24</v>
      </c>
      <c r="B404" s="113"/>
      <c r="C404" s="111">
        <v>200</v>
      </c>
      <c r="D404" s="106">
        <v>254820.94770000002</v>
      </c>
      <c r="E404" s="106">
        <v>242514.78349999999</v>
      </c>
    </row>
    <row r="405" spans="1:6" ht="24" x14ac:dyDescent="0.2">
      <c r="A405" s="30" t="s">
        <v>43</v>
      </c>
      <c r="B405" s="113"/>
      <c r="C405" s="111">
        <v>600</v>
      </c>
      <c r="D405" s="106">
        <v>8548170</v>
      </c>
      <c r="E405" s="106">
        <v>8135350</v>
      </c>
    </row>
    <row r="406" spans="1:6" x14ac:dyDescent="0.2">
      <c r="A406" s="26" t="s">
        <v>25</v>
      </c>
      <c r="B406" s="109"/>
      <c r="C406" s="111">
        <v>800</v>
      </c>
      <c r="D406" s="106">
        <v>127196.76960000001</v>
      </c>
      <c r="E406" s="106">
        <v>121054.008</v>
      </c>
    </row>
    <row r="407" spans="1:6" x14ac:dyDescent="0.2">
      <c r="A407" s="26"/>
      <c r="B407" s="113"/>
      <c r="C407" s="111"/>
      <c r="D407" s="106"/>
      <c r="E407" s="106"/>
    </row>
    <row r="408" spans="1:6" ht="13.5" x14ac:dyDescent="0.25">
      <c r="A408" s="65" t="s">
        <v>286</v>
      </c>
      <c r="B408" s="140" t="s">
        <v>287</v>
      </c>
      <c r="C408" s="125"/>
      <c r="D408" s="139">
        <f>2590000+330000+2000000+3250000</f>
        <v>8170000</v>
      </c>
      <c r="E408" s="139">
        <f>E409</f>
        <v>3760000</v>
      </c>
    </row>
    <row r="409" spans="1:6" x14ac:dyDescent="0.2">
      <c r="A409" s="26" t="s">
        <v>288</v>
      </c>
      <c r="B409" s="113"/>
      <c r="C409" s="111">
        <v>700</v>
      </c>
      <c r="D409" s="106">
        <f>2590000+330000+2000000+3250000</f>
        <v>8170000</v>
      </c>
      <c r="E409" s="106">
        <v>3760000</v>
      </c>
    </row>
    <row r="410" spans="1:6" x14ac:dyDescent="0.2">
      <c r="A410" s="26"/>
      <c r="B410" s="113"/>
      <c r="C410" s="111"/>
      <c r="D410" s="106"/>
      <c r="E410" s="106"/>
    </row>
    <row r="411" spans="1:6" ht="13.5" x14ac:dyDescent="0.25">
      <c r="A411" s="77" t="s">
        <v>289</v>
      </c>
      <c r="B411" s="140" t="s">
        <v>290</v>
      </c>
      <c r="C411" s="125"/>
      <c r="D411" s="139">
        <v>500000</v>
      </c>
      <c r="E411" s="139">
        <v>500000</v>
      </c>
    </row>
    <row r="412" spans="1:6" x14ac:dyDescent="0.2">
      <c r="A412" s="26" t="s">
        <v>25</v>
      </c>
      <c r="B412" s="109"/>
      <c r="C412" s="111">
        <v>800</v>
      </c>
      <c r="D412" s="106">
        <v>500000</v>
      </c>
      <c r="E412" s="106">
        <v>500000</v>
      </c>
    </row>
    <row r="413" spans="1:6" x14ac:dyDescent="0.2">
      <c r="A413" s="78"/>
      <c r="B413" s="113"/>
      <c r="C413" s="111"/>
      <c r="D413" s="106"/>
      <c r="E413" s="106"/>
    </row>
    <row r="414" spans="1:6" ht="13.5" x14ac:dyDescent="0.25">
      <c r="A414" s="65" t="s">
        <v>291</v>
      </c>
      <c r="B414" s="140" t="s">
        <v>292</v>
      </c>
      <c r="C414" s="125"/>
      <c r="D414" s="139">
        <f>2274710.77785-330000</f>
        <v>1944710.7778500002</v>
      </c>
      <c r="E414" s="139">
        <v>2164857.3117499999</v>
      </c>
    </row>
    <row r="415" spans="1:6" x14ac:dyDescent="0.2">
      <c r="A415" s="26" t="s">
        <v>24</v>
      </c>
      <c r="B415" s="109"/>
      <c r="C415" s="111">
        <v>200</v>
      </c>
      <c r="D415" s="106">
        <f>2204316.5979-330000</f>
        <v>1874316.5978999999</v>
      </c>
      <c r="E415" s="106">
        <v>2097862.7045</v>
      </c>
    </row>
    <row r="416" spans="1:6" x14ac:dyDescent="0.2">
      <c r="A416" s="26" t="s">
        <v>25</v>
      </c>
      <c r="B416" s="109"/>
      <c r="C416" s="111">
        <v>800</v>
      </c>
      <c r="D416" s="106">
        <v>70394.179950000005</v>
      </c>
      <c r="E416" s="106">
        <v>66994.607250000001</v>
      </c>
    </row>
    <row r="417" spans="1:6" x14ac:dyDescent="0.2">
      <c r="A417" s="26"/>
      <c r="B417" s="113"/>
      <c r="C417" s="111"/>
      <c r="D417" s="106"/>
      <c r="E417" s="106"/>
    </row>
    <row r="418" spans="1:6" ht="13.5" x14ac:dyDescent="0.25">
      <c r="A418" s="65" t="s">
        <v>293</v>
      </c>
      <c r="B418" s="140" t="s">
        <v>294</v>
      </c>
      <c r="C418" s="125"/>
      <c r="D418" s="139">
        <v>3615021.0930000003</v>
      </c>
      <c r="E418" s="139">
        <v>3440439.5150000001</v>
      </c>
    </row>
    <row r="419" spans="1:6" x14ac:dyDescent="0.2">
      <c r="A419" s="26" t="s">
        <v>24</v>
      </c>
      <c r="B419" s="141"/>
      <c r="C419" s="142">
        <v>200</v>
      </c>
      <c r="D419" s="106">
        <v>3615021.0930000003</v>
      </c>
      <c r="E419" s="106">
        <v>3440439.5150000001</v>
      </c>
    </row>
    <row r="420" spans="1:6" x14ac:dyDescent="0.2">
      <c r="A420" s="99"/>
      <c r="B420" s="141"/>
      <c r="C420" s="142"/>
      <c r="D420" s="106"/>
      <c r="E420" s="106"/>
    </row>
    <row r="421" spans="1:6" ht="13.5" x14ac:dyDescent="0.25">
      <c r="A421" s="65" t="s">
        <v>295</v>
      </c>
      <c r="B421" s="140" t="s">
        <v>296</v>
      </c>
      <c r="C421" s="125"/>
      <c r="D421" s="139">
        <v>10951530.099810001</v>
      </c>
      <c r="E421" s="139">
        <v>10423054.677550001</v>
      </c>
    </row>
    <row r="422" spans="1:6" x14ac:dyDescent="0.2">
      <c r="A422" s="26" t="s">
        <v>24</v>
      </c>
      <c r="B422" s="141"/>
      <c r="C422" s="142">
        <v>200</v>
      </c>
      <c r="D422" s="106">
        <v>10951530.099810001</v>
      </c>
      <c r="E422" s="106">
        <v>10423054.677550001</v>
      </c>
    </row>
    <row r="423" spans="1:6" x14ac:dyDescent="0.2">
      <c r="A423" s="26" t="s">
        <v>25</v>
      </c>
      <c r="B423" s="141"/>
      <c r="C423" s="142">
        <v>800</v>
      </c>
      <c r="D423" s="106"/>
      <c r="E423" s="106"/>
    </row>
    <row r="424" spans="1:6" x14ac:dyDescent="0.2">
      <c r="A424" s="26"/>
      <c r="B424" s="141"/>
      <c r="C424" s="142"/>
      <c r="D424" s="106"/>
      <c r="E424" s="106"/>
    </row>
    <row r="425" spans="1:6" ht="13.5" x14ac:dyDescent="0.25">
      <c r="A425" s="65" t="s">
        <v>304</v>
      </c>
      <c r="B425" s="143" t="s">
        <v>311</v>
      </c>
      <c r="C425" s="142"/>
      <c r="D425" s="139">
        <v>8948737.2462000009</v>
      </c>
      <c r="E425" s="139">
        <v>8516572.501000002</v>
      </c>
    </row>
    <row r="426" spans="1:6" ht="36" x14ac:dyDescent="0.2">
      <c r="A426" s="30" t="s">
        <v>23</v>
      </c>
      <c r="B426" s="141"/>
      <c r="C426" s="142">
        <v>100</v>
      </c>
      <c r="D426" s="106">
        <v>8687676.1344000008</v>
      </c>
      <c r="E426" s="106">
        <v>8268118.9120000005</v>
      </c>
    </row>
    <row r="427" spans="1:6" x14ac:dyDescent="0.2">
      <c r="A427" s="26" t="s">
        <v>24</v>
      </c>
      <c r="B427" s="141"/>
      <c r="C427" s="142">
        <v>200</v>
      </c>
      <c r="D427" s="106">
        <v>255248.35620000001</v>
      </c>
      <c r="E427" s="106">
        <v>242921.55100000001</v>
      </c>
    </row>
    <row r="428" spans="1:6" x14ac:dyDescent="0.2">
      <c r="A428" s="26" t="s">
        <v>25</v>
      </c>
      <c r="B428" s="141"/>
      <c r="C428" s="142">
        <v>800</v>
      </c>
      <c r="D428" s="106">
        <v>5812.7556000000004</v>
      </c>
      <c r="E428" s="106">
        <v>5532.0380000000005</v>
      </c>
    </row>
    <row r="429" spans="1:6" ht="15" x14ac:dyDescent="0.25">
      <c r="A429" s="100" t="s">
        <v>382</v>
      </c>
      <c r="B429" s="144"/>
      <c r="C429" s="145"/>
      <c r="D429" s="146">
        <v>14384500</v>
      </c>
      <c r="E429" s="146">
        <v>29560350</v>
      </c>
      <c r="F429" s="105"/>
    </row>
    <row r="430" spans="1:6" ht="17.25" customHeight="1" x14ac:dyDescent="0.2">
      <c r="A430" s="101" t="s">
        <v>297</v>
      </c>
      <c r="B430" s="114"/>
      <c r="C430" s="147"/>
      <c r="D430" s="112">
        <f>1738647214+5258249+28467451</f>
        <v>1772372914</v>
      </c>
      <c r="E430" s="112">
        <f>1782601950.0005+5258249+28467451</f>
        <v>1816327650.0005</v>
      </c>
    </row>
  </sheetData>
  <mergeCells count="5">
    <mergeCell ref="A5:E5"/>
    <mergeCell ref="C1:E1"/>
    <mergeCell ref="C2:E2"/>
    <mergeCell ref="C3:E3"/>
    <mergeCell ref="C4:E4"/>
  </mergeCells>
  <pageMargins left="0.70866141732283472" right="0.31496062992125984" top="0.35433070866141736" bottom="0.35433070866141736" header="0.31496062992125984" footer="0.31496062992125984"/>
  <pageSetup paperSize="9" scale="65" fitToHeight="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2019-12-18T06:11:32Z</cp:lastPrinted>
  <dcterms:created xsi:type="dcterms:W3CDTF">2017-10-19T06:26:59Z</dcterms:created>
  <dcterms:modified xsi:type="dcterms:W3CDTF">2019-12-18T06:11:36Z</dcterms:modified>
</cp:coreProperties>
</file>